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11640" activeTab="1"/>
  </bookViews>
  <sheets>
    <sheet name="A" sheetId="1" r:id="rId1"/>
    <sheet name="YD" sheetId="2" r:id="rId2"/>
    <sheet name="B" sheetId="3" r:id="rId3"/>
    <sheet name="C" sheetId="4" r:id="rId4"/>
    <sheet name="D" sheetId="5" r:id="rId5"/>
    <sheet name="Q" sheetId="6" r:id="rId6"/>
    <sheet name="LOAD" sheetId="7" r:id="rId7"/>
    <sheet name="INPUT" sheetId="8" r:id="rId8"/>
    <sheet name="FUEL" sheetId="9" r:id="rId9"/>
    <sheet name="FANS" sheetId="10" r:id="rId10"/>
    <sheet name="MEAN T" sheetId="11" r:id="rId11"/>
    <sheet name="MAX T" sheetId="12" r:id="rId12"/>
    <sheet name="MIN T" sheetId="13" r:id="rId13"/>
  </sheets>
  <definedNames/>
  <calcPr fullCalcOnLoad="1"/>
</workbook>
</file>

<file path=xl/sharedStrings.xml><?xml version="1.0" encoding="utf-8"?>
<sst xmlns="http://schemas.openxmlformats.org/spreadsheetml/2006/main" count="538" uniqueCount="77">
  <si>
    <t>INSTRUCTIONS:</t>
  </si>
  <si>
    <t>1) PLEASE USE SPECIFIED UNITS</t>
  </si>
  <si>
    <t xml:space="preserve">   NOTE THAT WE HAVE USED THE PROTECTION OPTION IN THIS WORKSHEET TO</t>
  </si>
  <si>
    <t xml:space="preserve">   HELP ASSURE THAT DATA IS INPUT IN THE CORRECT CELLS.</t>
  </si>
  <si>
    <t xml:space="preserve">   THIS WAS DONE TO HELP EASE DATA HANDLING ON OUR END.  IF YOU THINK WE</t>
  </si>
  <si>
    <t xml:space="preserve">   HAVE ACCIDENTALLY LEFT AN AREA PROTECTED THAT SHOULD HAVE BEEN</t>
  </si>
  <si>
    <t xml:space="preserve">   UNPROTECTED THEN DISABLE THE WORKSHEET PROTECTION TO INPUT YOUR DATA.</t>
  </si>
  <si>
    <t>CODENAME:</t>
  </si>
  <si>
    <t>COUNTRY: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</si>
  <si>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/s</t>
    </r>
  </si>
  <si>
    <t>FUEL CONSUMPTION</t>
  </si>
  <si>
    <t>GJ</t>
  </si>
  <si>
    <t>kWh</t>
  </si>
  <si>
    <t>°C</t>
  </si>
  <si>
    <t>MEAN ZONE TEMPERATURE</t>
  </si>
  <si>
    <t>MINIMUM ZONE TEMPERATURE</t>
  </si>
  <si>
    <t>TOTAL FURNACE LOAD</t>
  </si>
  <si>
    <t>TOTAL FURNACE INPUT</t>
  </si>
  <si>
    <t>FAN ENERGY (BOTH FANS)</t>
  </si>
  <si>
    <t>MAXIMUM ZONE TEMPERATURE</t>
  </si>
  <si>
    <t>2) DATA ENTRY IS RESTRICTED TO THE SPECIFIED CELLS.</t>
  </si>
  <si>
    <t>Output spreadsheet for HVAC BESTEST</t>
  </si>
  <si>
    <t>Output spreadsheet for Furnace BESTEST</t>
  </si>
  <si>
    <t>ESP-r /HOT3000 by NRCAN</t>
  </si>
  <si>
    <t>EnergyPlus by NRCAN</t>
  </si>
  <si>
    <t>Cases</t>
  </si>
  <si>
    <t>ESP-r /HOT3000</t>
  </si>
  <si>
    <t>NRCAN</t>
  </si>
  <si>
    <t>EnergyPlus</t>
  </si>
  <si>
    <t>Your</t>
  </si>
  <si>
    <t>Software</t>
  </si>
  <si>
    <t>RESULTS5-4.XLS</t>
  </si>
  <si>
    <t>FURNACE LOAD</t>
  </si>
  <si>
    <t>FURNACE INPUT</t>
  </si>
  <si>
    <t>FAN ENERGY</t>
  </si>
  <si>
    <t>MEAN TEMP.</t>
  </si>
  <si>
    <t>MAX TEMP.</t>
  </si>
  <si>
    <t>MIN TEMP.</t>
  </si>
  <si>
    <t>-</t>
  </si>
  <si>
    <t>INSTRUCTIONS</t>
  </si>
  <si>
    <t>and in rightmost column of each table on sheet Q.  Chart update of "your data" is not automated.</t>
  </si>
  <si>
    <t>Import data so that Cell A1 of Sec5-4out.XLS is in A1 of Sheet "YD" (your data)</t>
  </si>
  <si>
    <t>Data should land in "YD" cells as tabulated below.  Your data will then appear in columns E, I and M of Sheet A</t>
  </si>
  <si>
    <t>See RESULTS5-4.DOC for spreadsheet navigation.</t>
  </si>
  <si>
    <t xml:space="preserve">      Statistics, All Results</t>
  </si>
  <si>
    <t>(Max-Min)</t>
  </si>
  <si>
    <t>Min</t>
  </si>
  <si>
    <t>Max</t>
  </si>
  <si>
    <t>/Analytical</t>
  </si>
  <si>
    <t>Analytical</t>
  </si>
  <si>
    <t>/semi-analytical</t>
  </si>
  <si>
    <t>Analytical/semi-analytical</t>
  </si>
  <si>
    <t>Heat transfer surf</t>
  </si>
  <si>
    <t>method</t>
  </si>
  <si>
    <t>Infiltration</t>
  </si>
  <si>
    <t>/Average</t>
  </si>
  <si>
    <t>Kwh</t>
  </si>
  <si>
    <t>m3/s</t>
  </si>
  <si>
    <t>RESULTS.XLS5-4, Jan 27, 2005</t>
  </si>
  <si>
    <t>SEE SHEET 'A'  FOR INSTRUCTIONS</t>
  </si>
  <si>
    <t>NB: (Max-Min)/Analytical is replaced with (Max-Min)/Average for cases 2A,2B and 2C</t>
  </si>
  <si>
    <t>Output spreadsheet for FURNACE BESTEST</t>
  </si>
  <si>
    <t>DOE-2.1E by NRCAN</t>
  </si>
  <si>
    <t>DOE-2.1E</t>
  </si>
  <si>
    <t>CASE HE100</t>
  </si>
  <si>
    <t>CASE HE110</t>
  </si>
  <si>
    <t>CASE HE120</t>
  </si>
  <si>
    <t>CASE HE130</t>
  </si>
  <si>
    <t>CASE HE140</t>
  </si>
  <si>
    <t>CASE HE150</t>
  </si>
  <si>
    <t>CASE HE160</t>
  </si>
  <si>
    <t>CASE HE170</t>
  </si>
  <si>
    <t>CASE HE210</t>
  </si>
  <si>
    <t>CASE HE220</t>
  </si>
  <si>
    <t>CASE HE230</t>
  </si>
  <si>
    <t>Check that the first value (TOTAL FURNACE LOAD GJ for HE100) lands in YD!B20.</t>
  </si>
  <si>
    <t>EnergyGauge Summit v 4.0 using DOE-2.1E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</si>
</sst>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0.000000"/>
    <numFmt numFmtId="174" formatCode="0.0000000"/>
    <numFmt numFmtId="175" formatCode="0.0000"/>
    <numFmt numFmtId="176" formatCode="0.00000"/>
  </numFmts>
  <fonts count="5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SWISS"/>
      <family val="0"/>
    </font>
    <font>
      <sz val="12"/>
      <color indexed="8"/>
      <name val="SWIS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SWISS"/>
      <family val="0"/>
    </font>
    <font>
      <sz val="9"/>
      <color indexed="8"/>
      <name val="SWISS"/>
      <family val="0"/>
    </font>
    <font>
      <sz val="9"/>
      <name val="SWISS"/>
      <family val="0"/>
    </font>
    <font>
      <b/>
      <sz val="9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3" xfId="0" applyNumberFormat="1" applyFont="1" applyBorder="1" applyAlignment="1" applyProtection="1">
      <alignment/>
      <protection/>
    </xf>
    <xf numFmtId="0" fontId="1" fillId="0" borderId="24" xfId="0" applyNumberFormat="1" applyFont="1" applyBorder="1" applyAlignment="1" applyProtection="1">
      <alignment/>
      <protection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8" fillId="0" borderId="23" xfId="0" applyNumberFormat="1" applyFont="1" applyBorder="1" applyAlignment="1" applyProtection="1">
      <alignment/>
      <protection/>
    </xf>
    <xf numFmtId="0" fontId="2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8" fillId="0" borderId="24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3" xfId="0" applyNumberFormat="1" applyFont="1" applyBorder="1" applyAlignment="1" applyProtection="1">
      <alignment horizontal="centerContinuous"/>
      <protection/>
    </xf>
    <xf numFmtId="0" fontId="2" fillId="0" borderId="24" xfId="0" applyNumberFormat="1" applyFont="1" applyBorder="1" applyAlignment="1" applyProtection="1">
      <alignment horizontal="centerContinuous"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" fillId="0" borderId="23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5" fillId="0" borderId="26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 quotePrefix="1">
      <alignment horizontal="center"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0" fillId="0" borderId="37" xfId="0" applyBorder="1" applyAlignment="1" quotePrefix="1">
      <alignment horizontal="center"/>
    </xf>
    <xf numFmtId="0" fontId="0" fillId="0" borderId="38" xfId="0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5" fillId="0" borderId="4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7" fillId="0" borderId="38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top"/>
      <protection/>
    </xf>
    <xf numFmtId="0" fontId="10" fillId="0" borderId="21" xfId="0" applyFont="1" applyBorder="1" applyAlignment="1" applyProtection="1">
      <alignment horizontal="center" vertical="top"/>
      <protection/>
    </xf>
    <xf numFmtId="0" fontId="10" fillId="0" borderId="41" xfId="0" applyFont="1" applyBorder="1" applyAlignment="1" applyProtection="1">
      <alignment horizontal="center" vertical="top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10" fillId="0" borderId="22" xfId="0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/>
    </xf>
    <xf numFmtId="0" fontId="13" fillId="0" borderId="41" xfId="0" applyFont="1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42" xfId="0" applyFont="1" applyBorder="1" applyAlignment="1">
      <alignment/>
    </xf>
    <xf numFmtId="10" fontId="13" fillId="0" borderId="0" xfId="0" applyNumberFormat="1" applyFont="1" applyBorder="1" applyAlignment="1">
      <alignment horizontal="center"/>
    </xf>
    <xf numFmtId="0" fontId="14" fillId="0" borderId="4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41" xfId="0" applyFont="1" applyBorder="1" applyAlignment="1" quotePrefix="1">
      <alignment horizontal="center"/>
    </xf>
    <xf numFmtId="0" fontId="13" fillId="0" borderId="42" xfId="0" applyFont="1" applyBorder="1" applyAlignment="1" quotePrefix="1">
      <alignment horizontal="center"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10" fontId="13" fillId="0" borderId="44" xfId="0" applyNumberFormat="1" applyFont="1" applyBorder="1" applyAlignment="1">
      <alignment horizontal="center"/>
    </xf>
    <xf numFmtId="0" fontId="13" fillId="0" borderId="43" xfId="0" applyFont="1" applyBorder="1" applyAlignment="1" quotePrefix="1">
      <alignment horizontal="center"/>
    </xf>
    <xf numFmtId="0" fontId="13" fillId="0" borderId="45" xfId="0" applyFont="1" applyBorder="1" applyAlignment="1" quotePrefix="1">
      <alignment horizontal="center"/>
    </xf>
    <xf numFmtId="0" fontId="13" fillId="0" borderId="45" xfId="0" applyFont="1" applyBorder="1" applyAlignment="1">
      <alignment horizontal="center"/>
    </xf>
    <xf numFmtId="0" fontId="10" fillId="0" borderId="41" xfId="0" applyFont="1" applyBorder="1" applyAlignment="1" applyProtection="1">
      <alignment horizontal="centerContinuous" vertical="top"/>
      <protection/>
    </xf>
    <xf numFmtId="0" fontId="13" fillId="0" borderId="42" xfId="0" applyFont="1" applyBorder="1" applyAlignment="1">
      <alignment horizontal="centerContinuous"/>
    </xf>
    <xf numFmtId="0" fontId="12" fillId="0" borderId="42" xfId="0" applyFont="1" applyBorder="1" applyAlignment="1">
      <alignment horizontal="center"/>
    </xf>
    <xf numFmtId="0" fontId="12" fillId="0" borderId="44" xfId="0" applyNumberFormat="1" applyFont="1" applyBorder="1" applyAlignment="1" applyProtection="1">
      <alignment horizontal="left"/>
      <protection/>
    </xf>
    <xf numFmtId="0" fontId="13" fillId="0" borderId="44" xfId="0" applyFont="1" applyBorder="1" applyAlignment="1">
      <alignment horizontal="left"/>
    </xf>
    <xf numFmtId="2" fontId="14" fillId="0" borderId="41" xfId="0" applyNumberFormat="1" applyFont="1" applyBorder="1" applyAlignment="1">
      <alignment horizontal="center" wrapText="1"/>
    </xf>
    <xf numFmtId="2" fontId="13" fillId="0" borderId="42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44" xfId="0" applyNumberFormat="1" applyFont="1" applyBorder="1" applyAlignment="1">
      <alignment horizontal="center"/>
    </xf>
    <xf numFmtId="2" fontId="13" fillId="0" borderId="45" xfId="0" applyNumberFormat="1" applyFont="1" applyBorder="1" applyAlignment="1">
      <alignment horizontal="center"/>
    </xf>
    <xf numFmtId="10" fontId="13" fillId="0" borderId="19" xfId="0" applyNumberFormat="1" applyFont="1" applyBorder="1" applyAlignment="1">
      <alignment horizontal="center"/>
    </xf>
    <xf numFmtId="10" fontId="13" fillId="0" borderId="42" xfId="0" applyNumberFormat="1" applyFont="1" applyBorder="1" applyAlignment="1">
      <alignment horizontal="center"/>
    </xf>
    <xf numFmtId="0" fontId="10" fillId="0" borderId="20" xfId="0" applyFont="1" applyBorder="1" applyAlignment="1" applyProtection="1">
      <alignment horizontal="center" vertical="top"/>
      <protection/>
    </xf>
    <xf numFmtId="0" fontId="10" fillId="0" borderId="22" xfId="0" applyFont="1" applyBorder="1" applyAlignment="1" applyProtection="1">
      <alignment horizontal="center" vertical="top"/>
      <protection/>
    </xf>
    <xf numFmtId="2" fontId="13" fillId="0" borderId="41" xfId="0" applyNumberFormat="1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10" fontId="13" fillId="0" borderId="45" xfId="0" applyNumberFormat="1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2" fontId="14" fillId="0" borderId="42" xfId="0" applyNumberFormat="1" applyFont="1" applyBorder="1" applyAlignment="1">
      <alignment horizontal="center" wrapText="1"/>
    </xf>
    <xf numFmtId="2" fontId="13" fillId="0" borderId="17" xfId="0" applyNumberFormat="1" applyFont="1" applyBorder="1" applyAlignment="1" quotePrefix="1">
      <alignment horizontal="center"/>
    </xf>
    <xf numFmtId="2" fontId="13" fillId="0" borderId="19" xfId="0" applyNumberFormat="1" applyFont="1" applyBorder="1" applyAlignment="1" quotePrefix="1">
      <alignment horizontal="center"/>
    </xf>
    <xf numFmtId="2" fontId="13" fillId="0" borderId="41" xfId="0" applyNumberFormat="1" applyFont="1" applyBorder="1" applyAlignment="1" quotePrefix="1">
      <alignment horizontal="center"/>
    </xf>
    <xf numFmtId="2" fontId="13" fillId="0" borderId="42" xfId="0" applyNumberFormat="1" applyFont="1" applyBorder="1" applyAlignment="1" quotePrefix="1">
      <alignment horizontal="center"/>
    </xf>
    <xf numFmtId="2" fontId="13" fillId="0" borderId="43" xfId="0" applyNumberFormat="1" applyFont="1" applyBorder="1" applyAlignment="1" quotePrefix="1">
      <alignment horizontal="center"/>
    </xf>
    <xf numFmtId="2" fontId="13" fillId="0" borderId="45" xfId="0" applyNumberFormat="1" applyFont="1" applyBorder="1" applyAlignment="1" quotePrefix="1">
      <alignment horizontal="center"/>
    </xf>
    <xf numFmtId="0" fontId="11" fillId="0" borderId="41" xfId="0" applyFont="1" applyBorder="1" applyAlignment="1" applyProtection="1">
      <alignment horizontal="center" vertical="top"/>
      <protection/>
    </xf>
    <xf numFmtId="0" fontId="10" fillId="0" borderId="42" xfId="0" applyFont="1" applyBorder="1" applyAlignment="1" applyProtection="1">
      <alignment horizontal="center" vertical="top"/>
      <protection/>
    </xf>
    <xf numFmtId="0" fontId="10" fillId="0" borderId="38" xfId="0" applyFont="1" applyBorder="1" applyAlignment="1" applyProtection="1">
      <alignment horizontal="center" vertical="top"/>
      <protection/>
    </xf>
    <xf numFmtId="0" fontId="13" fillId="0" borderId="38" xfId="0" applyFont="1" applyBorder="1" applyAlignment="1" quotePrefix="1">
      <alignment horizontal="center"/>
    </xf>
    <xf numFmtId="0" fontId="10" fillId="0" borderId="46" xfId="0" applyFont="1" applyFill="1" applyBorder="1" applyAlignment="1" applyProtection="1">
      <alignment horizontal="center" vertical="top"/>
      <protection/>
    </xf>
    <xf numFmtId="0" fontId="10" fillId="0" borderId="41" xfId="0" applyFont="1" applyBorder="1" applyAlignment="1" applyProtection="1">
      <alignment vertical="top"/>
      <protection/>
    </xf>
    <xf numFmtId="0" fontId="10" fillId="0" borderId="42" xfId="0" applyFont="1" applyBorder="1" applyAlignment="1" applyProtection="1">
      <alignment vertical="top"/>
      <protection/>
    </xf>
    <xf numFmtId="0" fontId="10" fillId="0" borderId="38" xfId="0" applyFont="1" applyBorder="1" applyAlignment="1" applyProtection="1">
      <alignment horizontal="centerContinuous" vertical="top"/>
      <protection/>
    </xf>
    <xf numFmtId="0" fontId="13" fillId="0" borderId="47" xfId="0" applyFont="1" applyBorder="1" applyAlignment="1" quotePrefix="1">
      <alignment horizontal="center"/>
    </xf>
    <xf numFmtId="2" fontId="13" fillId="0" borderId="48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7" fillId="0" borderId="0" xfId="0" applyFont="1" applyAlignment="1">
      <alignment/>
    </xf>
    <xf numFmtId="173" fontId="0" fillId="0" borderId="26" xfId="0" applyNumberFormat="1" applyBorder="1" applyAlignment="1">
      <alignment horizontal="center"/>
    </xf>
    <xf numFmtId="173" fontId="0" fillId="0" borderId="27" xfId="0" applyNumberFormat="1" applyBorder="1" applyAlignment="1">
      <alignment horizontal="center"/>
    </xf>
    <xf numFmtId="173" fontId="13" fillId="0" borderId="42" xfId="0" applyNumberFormat="1" applyFont="1" applyBorder="1" applyAlignment="1">
      <alignment horizontal="center"/>
    </xf>
    <xf numFmtId="173" fontId="13" fillId="0" borderId="45" xfId="0" applyNumberFormat="1" applyFont="1" applyBorder="1" applyAlignment="1">
      <alignment horizontal="center"/>
    </xf>
    <xf numFmtId="2" fontId="13" fillId="0" borderId="43" xfId="0" applyNumberFormat="1" applyFont="1" applyBorder="1" applyAlignment="1">
      <alignment horizontal="left"/>
    </xf>
    <xf numFmtId="174" fontId="0" fillId="0" borderId="0" xfId="0" applyNumberFormat="1" applyAlignment="1" applyProtection="1">
      <alignment horizontal="center"/>
      <protection locked="0"/>
    </xf>
    <xf numFmtId="0" fontId="1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Q!$B$9:$B$19</c:f>
              <c:numCache>
                <c:ptCount val="11"/>
                <c:pt idx="0">
                  <c:v>77.94</c:v>
                </c:pt>
                <c:pt idx="1">
                  <c:v>77.94</c:v>
                </c:pt>
                <c:pt idx="2">
                  <c:v>31.25</c:v>
                </c:pt>
                <c:pt idx="3">
                  <c:v>0</c:v>
                </c:pt>
                <c:pt idx="4">
                  <c:v>31.26</c:v>
                </c:pt>
                <c:pt idx="5">
                  <c:v>29.88</c:v>
                </c:pt>
                <c:pt idx="6">
                  <c:v>31.26</c:v>
                </c:pt>
                <c:pt idx="7">
                  <c:v>29.88</c:v>
                </c:pt>
                <c:pt idx="8">
                  <c:v>41.36</c:v>
                </c:pt>
                <c:pt idx="9">
                  <c:v>39.41</c:v>
                </c:pt>
                <c:pt idx="10">
                  <c:v>34.32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Q!$C$9:$C$19</c:f>
              <c:numCache>
                <c:ptCount val="11"/>
                <c:pt idx="0">
                  <c:v>77.75</c:v>
                </c:pt>
                <c:pt idx="1">
                  <c:v>77.75</c:v>
                </c:pt>
                <c:pt idx="2">
                  <c:v>31.1</c:v>
                </c:pt>
                <c:pt idx="3">
                  <c:v>0</c:v>
                </c:pt>
                <c:pt idx="4">
                  <c:v>31.1</c:v>
                </c:pt>
                <c:pt idx="5">
                  <c:v>29.59</c:v>
                </c:pt>
                <c:pt idx="6">
                  <c:v>30.46</c:v>
                </c:pt>
                <c:pt idx="7">
                  <c:v>29.59</c:v>
                </c:pt>
                <c:pt idx="8">
                  <c:v>42.04</c:v>
                </c:pt>
                <c:pt idx="9">
                  <c:v>39.87</c:v>
                </c:pt>
                <c:pt idx="10">
                  <c:v>34.59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Q!$D$9:$D$19</c:f>
              <c:numCache>
                <c:ptCount val="11"/>
                <c:pt idx="0">
                  <c:v>77.73</c:v>
                </c:pt>
                <c:pt idx="1">
                  <c:v>77.73</c:v>
                </c:pt>
                <c:pt idx="2">
                  <c:v>31.12</c:v>
                </c:pt>
                <c:pt idx="3">
                  <c:v>0.15804</c:v>
                </c:pt>
                <c:pt idx="4">
                  <c:v>31.07</c:v>
                </c:pt>
                <c:pt idx="5">
                  <c:v>29.55</c:v>
                </c:pt>
                <c:pt idx="6">
                  <c:v>30.48</c:v>
                </c:pt>
                <c:pt idx="7">
                  <c:v>29.55</c:v>
                </c:pt>
                <c:pt idx="8">
                  <c:v>42.08</c:v>
                </c:pt>
                <c:pt idx="9">
                  <c:v>39.87</c:v>
                </c:pt>
                <c:pt idx="10">
                  <c:v>34.49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Q!$H$9:$H$16</c:f>
              <c:numCache>
                <c:ptCount val="8"/>
                <c:pt idx="0">
                  <c:v>77.74</c:v>
                </c:pt>
                <c:pt idx="1">
                  <c:v>77.74</c:v>
                </c:pt>
                <c:pt idx="2">
                  <c:v>31.1</c:v>
                </c:pt>
                <c:pt idx="3">
                  <c:v>0</c:v>
                </c:pt>
                <c:pt idx="4">
                  <c:v>31.1</c:v>
                </c:pt>
                <c:pt idx="5">
                  <c:v>29.65</c:v>
                </c:pt>
                <c:pt idx="6">
                  <c:v>31.1</c:v>
                </c:pt>
                <c:pt idx="7">
                  <c:v>29.65</c:v>
                </c:pt>
              </c:numCache>
            </c:numRef>
          </c:val>
        </c:ser>
        <c:ser>
          <c:idx val="4"/>
          <c:order val="4"/>
          <c:tx>
            <c:v>EGSwithDOE2.1-E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Q!$J$9:$J$19</c:f>
              <c:numCache>
                <c:ptCount val="11"/>
                <c:pt idx="0">
                  <c:v>76.02973372</c:v>
                </c:pt>
                <c:pt idx="1">
                  <c:v>76.02973372</c:v>
                </c:pt>
                <c:pt idx="2">
                  <c:v>30.28866248</c:v>
                </c:pt>
                <c:pt idx="3">
                  <c:v>0.12027684</c:v>
                </c:pt>
                <c:pt idx="4">
                  <c:v>30.53027122</c:v>
                </c:pt>
                <c:pt idx="5">
                  <c:v>28.9930488</c:v>
                </c:pt>
                <c:pt idx="6">
                  <c:v>29.92466678</c:v>
                </c:pt>
                <c:pt idx="7">
                  <c:v>28.9930488</c:v>
                </c:pt>
                <c:pt idx="8">
                  <c:v>41.16949626</c:v>
                </c:pt>
                <c:pt idx="9">
                  <c:v>38.91694316</c:v>
                </c:pt>
                <c:pt idx="10">
                  <c:v>33.9518308</c:v>
                </c:pt>
              </c:numCache>
            </c:numRef>
          </c:val>
        </c:ser>
        <c:axId val="65925538"/>
        <c:axId val="56458931"/>
      </c:bar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58931"/>
        <c:crosses val="autoZero"/>
        <c:auto val="1"/>
        <c:lblOffset val="100"/>
        <c:tickLblSkip val="1"/>
        <c:noMultiLvlLbl val="0"/>
      </c:catAx>
      <c:valAx>
        <c:axId val="5645893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Delivered (GJ)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2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45"/>
          <c:y val="0.18875"/>
          <c:w val="0.18675"/>
          <c:h val="0.1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15"/>
          <c:w val="0.88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Q!$B$25:$B$35</c:f>
              <c:numCache>
                <c:ptCount val="11"/>
                <c:pt idx="0">
                  <c:v>77.74</c:v>
                </c:pt>
                <c:pt idx="1">
                  <c:v>96.92006400000001</c:v>
                </c:pt>
                <c:pt idx="2">
                  <c:v>38.413439999999994</c:v>
                </c:pt>
                <c:pt idx="3">
                  <c:v>0</c:v>
                </c:pt>
                <c:pt idx="4">
                  <c:v>39.004416</c:v>
                </c:pt>
                <c:pt idx="5">
                  <c:v>37.231488</c:v>
                </c:pt>
                <c:pt idx="6">
                  <c:v>38.117952</c:v>
                </c:pt>
                <c:pt idx="7">
                  <c:v>37.231488</c:v>
                </c:pt>
                <c:pt idx="8">
                  <c:v>50.528448000000004</c:v>
                </c:pt>
                <c:pt idx="9">
                  <c:v>47.869056</c:v>
                </c:pt>
                <c:pt idx="10">
                  <c:v>41.36831999999999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Q!$C$25:$C$35</c:f>
              <c:numCache>
                <c:ptCount val="11"/>
                <c:pt idx="0">
                  <c:v>77.713344</c:v>
                </c:pt>
                <c:pt idx="1">
                  <c:v>97.21555199999999</c:v>
                </c:pt>
                <c:pt idx="2">
                  <c:v>38.265696000000005</c:v>
                </c:pt>
                <c:pt idx="3">
                  <c:v>0</c:v>
                </c:pt>
                <c:pt idx="4">
                  <c:v>39.00441600000001</c:v>
                </c:pt>
                <c:pt idx="5">
                  <c:v>36.93600000000001</c:v>
                </c:pt>
                <c:pt idx="6">
                  <c:v>38.117952</c:v>
                </c:pt>
                <c:pt idx="7">
                  <c:v>36.93600000000001</c:v>
                </c:pt>
                <c:pt idx="8">
                  <c:v>52.005888</c:v>
                </c:pt>
                <c:pt idx="9">
                  <c:v>49.346495999999995</c:v>
                </c:pt>
                <c:pt idx="10">
                  <c:v>42.55027200000001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Q!$D$25:$D$35</c:f>
              <c:numCache>
                <c:ptCount val="11"/>
                <c:pt idx="0">
                  <c:v>78.30431999999999</c:v>
                </c:pt>
                <c:pt idx="1">
                  <c:v>97.806528</c:v>
                </c:pt>
                <c:pt idx="2">
                  <c:v>38.41343999999999</c:v>
                </c:pt>
                <c:pt idx="3">
                  <c:v>0.14478912</c:v>
                </c:pt>
                <c:pt idx="4">
                  <c:v>38.70892800000001</c:v>
                </c:pt>
                <c:pt idx="5">
                  <c:v>36.640511999999994</c:v>
                </c:pt>
                <c:pt idx="6">
                  <c:v>37.82246399999999</c:v>
                </c:pt>
                <c:pt idx="7">
                  <c:v>36.640511999999994</c:v>
                </c:pt>
                <c:pt idx="8">
                  <c:v>52.301376</c:v>
                </c:pt>
                <c:pt idx="9">
                  <c:v>49.346495999999995</c:v>
                </c:pt>
                <c:pt idx="10">
                  <c:v>43.141248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Q!$H$25:$H$35</c:f>
              <c:numCache>
                <c:ptCount val="11"/>
                <c:pt idx="0">
                  <c:v>77.713344</c:v>
                </c:pt>
                <c:pt idx="1">
                  <c:v>97.21555199999999</c:v>
                </c:pt>
                <c:pt idx="2">
                  <c:v>38.265696</c:v>
                </c:pt>
                <c:pt idx="3">
                  <c:v>0</c:v>
                </c:pt>
                <c:pt idx="4">
                  <c:v>39.004416000000006</c:v>
                </c:pt>
                <c:pt idx="5">
                  <c:v>37.0246464</c:v>
                </c:pt>
                <c:pt idx="6">
                  <c:v>38.088403199999995</c:v>
                </c:pt>
                <c:pt idx="7">
                  <c:v>37.0246464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v>EGSwithDOE2.1-E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Q!$J$25:$J$35</c:f>
              <c:numCache>
                <c:ptCount val="11"/>
                <c:pt idx="0">
                  <c:v>76.62689768</c:v>
                </c:pt>
                <c:pt idx="1">
                  <c:v>95.7836221</c:v>
                </c:pt>
                <c:pt idx="2">
                  <c:v>37.50316276</c:v>
                </c:pt>
                <c:pt idx="3">
                  <c:v>0.09917564</c:v>
                </c:pt>
                <c:pt idx="4">
                  <c:v>38.01275674</c:v>
                </c:pt>
                <c:pt idx="5">
                  <c:v>36.09571272</c:v>
                </c:pt>
                <c:pt idx="6">
                  <c:v>37.24572812</c:v>
                </c:pt>
                <c:pt idx="7">
                  <c:v>36.09571272</c:v>
                </c:pt>
                <c:pt idx="8">
                  <c:v>51.24742938</c:v>
                </c:pt>
                <c:pt idx="9">
                  <c:v>48.40509774</c:v>
                </c:pt>
                <c:pt idx="10">
                  <c:v>42.67928712</c:v>
                </c:pt>
              </c:numCache>
            </c:numRef>
          </c:val>
        </c:ser>
        <c:axId val="38368332"/>
        <c:axId val="9770669"/>
      </c:barChart>
      <c:catAx>
        <c:axId val="383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0669"/>
        <c:crosses val="autoZero"/>
        <c:auto val="1"/>
        <c:lblOffset val="100"/>
        <c:tickLblSkip val="1"/>
        <c:noMultiLvlLbl val="0"/>
      </c:catAx>
      <c:valAx>
        <c:axId val="97706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Consumed (GJ)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"/>
          <c:y val="0.18875"/>
          <c:w val="0.18675"/>
          <c:h val="0.1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15"/>
          <c:w val="0.8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Q!$B$41:$B$51</c:f>
              <c:numCache>
                <c:ptCount val="11"/>
                <c:pt idx="0">
                  <c:v>0.000263</c:v>
                </c:pt>
                <c:pt idx="1">
                  <c:v>0.000328</c:v>
                </c:pt>
                <c:pt idx="2">
                  <c:v>0.00013</c:v>
                </c:pt>
                <c:pt idx="3">
                  <c:v>0</c:v>
                </c:pt>
                <c:pt idx="4">
                  <c:v>0.000132</c:v>
                </c:pt>
                <c:pt idx="5">
                  <c:v>0.000126</c:v>
                </c:pt>
                <c:pt idx="6">
                  <c:v>0.000129</c:v>
                </c:pt>
                <c:pt idx="7">
                  <c:v>0.000126</c:v>
                </c:pt>
                <c:pt idx="8">
                  <c:v>0.000171</c:v>
                </c:pt>
                <c:pt idx="9">
                  <c:v>0.000162</c:v>
                </c:pt>
                <c:pt idx="10">
                  <c:v>0.00014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Q!$C$41:$C$51</c:f>
              <c:numCache>
                <c:ptCount val="11"/>
                <c:pt idx="0">
                  <c:v>0.000263</c:v>
                </c:pt>
                <c:pt idx="1">
                  <c:v>0.000329</c:v>
                </c:pt>
                <c:pt idx="2">
                  <c:v>0.0001295</c:v>
                </c:pt>
                <c:pt idx="3">
                  <c:v>0</c:v>
                </c:pt>
                <c:pt idx="4">
                  <c:v>0.000132</c:v>
                </c:pt>
                <c:pt idx="5">
                  <c:v>0.000125</c:v>
                </c:pt>
                <c:pt idx="6">
                  <c:v>0.000129</c:v>
                </c:pt>
                <c:pt idx="7">
                  <c:v>0.000125</c:v>
                </c:pt>
                <c:pt idx="8">
                  <c:v>0.000176</c:v>
                </c:pt>
                <c:pt idx="9">
                  <c:v>0.000167</c:v>
                </c:pt>
                <c:pt idx="10">
                  <c:v>0.000144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Q!$A$9:$A$19</c:f>
              <c:strCache>
                <c:ptCount val="11"/>
                <c:pt idx="0">
                  <c:v>CASE HE100</c:v>
                </c:pt>
                <c:pt idx="1">
                  <c:v>CASE HE110</c:v>
                </c:pt>
                <c:pt idx="2">
                  <c:v>CASE HE120</c:v>
                </c:pt>
                <c:pt idx="3">
                  <c:v>CASE HE130</c:v>
                </c:pt>
                <c:pt idx="4">
                  <c:v>CASE HE140</c:v>
                </c:pt>
                <c:pt idx="5">
                  <c:v>CASE HE150</c:v>
                </c:pt>
                <c:pt idx="6">
                  <c:v>CASE HE160</c:v>
                </c:pt>
                <c:pt idx="7">
                  <c:v>CASE HE170</c:v>
                </c:pt>
                <c:pt idx="8">
                  <c:v>CASE HE210</c:v>
                </c:pt>
                <c:pt idx="9">
                  <c:v>CASE HE220</c:v>
                </c:pt>
                <c:pt idx="10">
                  <c:v>CASE HE230</c:v>
                </c:pt>
              </c:strCache>
            </c:strRef>
          </c:cat>
          <c:val>
            <c:numRef>
              <c:f>Q!$D$41:$D$51</c:f>
              <c:numCache>
                <c:ptCount val="11"/>
                <c:pt idx="0">
                  <c:v>0.000265</c:v>
                </c:pt>
                <c:pt idx="1">
                  <c:v>0.000331</c:v>
                </c:pt>
                <c:pt idx="2">
                  <c:v>0.00013</c:v>
                </c:pt>
                <c:pt idx="3">
                  <c:v>4.9E-07</c:v>
                </c:pt>
                <c:pt idx="4">
                  <c:v>0.000131</c:v>
                </c:pt>
                <c:pt idx="5">
                  <c:v>0.000124</c:v>
                </c:pt>
                <c:pt idx="6">
                  <c:v>0.000128</c:v>
                </c:pt>
                <c:pt idx="7">
                  <c:v>0.000124</c:v>
                </c:pt>
                <c:pt idx="8">
                  <c:v>0.000177</c:v>
                </c:pt>
                <c:pt idx="9">
                  <c:v>0.000167</c:v>
                </c:pt>
                <c:pt idx="10">
                  <c:v>0.000146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Q!$H$41:$H$51</c:f>
              <c:numCache>
                <c:ptCount val="11"/>
                <c:pt idx="0">
                  <c:v>0.000263</c:v>
                </c:pt>
                <c:pt idx="1">
                  <c:v>0.000329</c:v>
                </c:pt>
                <c:pt idx="2">
                  <c:v>0.0001295</c:v>
                </c:pt>
                <c:pt idx="3">
                  <c:v>0</c:v>
                </c:pt>
                <c:pt idx="4">
                  <c:v>0.000132</c:v>
                </c:pt>
                <c:pt idx="5">
                  <c:v>0.0001253</c:v>
                </c:pt>
                <c:pt idx="6">
                  <c:v>0.0001289</c:v>
                </c:pt>
                <c:pt idx="7">
                  <c:v>0.0001253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v>EGSwithDOE2.1-E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Q!$J$41:$J$51</c:f>
              <c:numCache>
                <c:ptCount val="11"/>
                <c:pt idx="0">
                  <c:v>0.00025932321339614466</c:v>
                </c:pt>
                <c:pt idx="1">
                  <c:v>0.00032415401674518087</c:v>
                </c:pt>
                <c:pt idx="2">
                  <c:v>0.0001269194104667533</c:v>
                </c:pt>
                <c:pt idx="3">
                  <c:v>3.356333928958198E-07</c:v>
                </c:pt>
                <c:pt idx="4">
                  <c:v>0.0001286439948153563</c:v>
                </c:pt>
                <c:pt idx="5">
                  <c:v>0.0001221562727420403</c:v>
                </c:pt>
                <c:pt idx="6">
                  <c:v>0.000126048191872428</c:v>
                </c:pt>
                <c:pt idx="7">
                  <c:v>0.0001221562727420403</c:v>
                </c:pt>
                <c:pt idx="8">
                  <c:v>0.00017343319992690057</c:v>
                </c:pt>
                <c:pt idx="9">
                  <c:v>0.00016381408970922678</c:v>
                </c:pt>
                <c:pt idx="10">
                  <c:v>0.00014443661712150747</c:v>
                </c:pt>
              </c:numCache>
            </c:numRef>
          </c:val>
        </c:ser>
        <c:axId val="20827158"/>
        <c:axId val="53226695"/>
      </c:bar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26695"/>
        <c:crosses val="autoZero"/>
        <c:auto val="1"/>
        <c:lblOffset val="100"/>
        <c:tickLblSkip val="1"/>
        <c:noMultiLvlLbl val="0"/>
      </c:catAx>
      <c:valAx>
        <c:axId val="5322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Consumed (m**3/s)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2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18875"/>
          <c:w val="0.18675"/>
          <c:h val="0.1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15"/>
          <c:w val="0.88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Q!$B$57:$B$62</c:f>
              <c:numCache>
                <c:ptCount val="6"/>
                <c:pt idx="0">
                  <c:v>432</c:v>
                </c:pt>
                <c:pt idx="1">
                  <c:v>170.2</c:v>
                </c:pt>
                <c:pt idx="2">
                  <c:v>473.4</c:v>
                </c:pt>
                <c:pt idx="3">
                  <c:v>281.6</c:v>
                </c:pt>
                <c:pt idx="4">
                  <c:v>268.3</c:v>
                </c:pt>
                <c:pt idx="5">
                  <c:v>458.3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Q!$C$57:$C$62</c:f>
              <c:numCache>
                <c:ptCount val="6"/>
                <c:pt idx="0">
                  <c:v>433.3</c:v>
                </c:pt>
                <c:pt idx="1">
                  <c:v>172.2</c:v>
                </c:pt>
                <c:pt idx="2">
                  <c:v>473.1</c:v>
                </c:pt>
                <c:pt idx="3">
                  <c:v>291.4</c:v>
                </c:pt>
                <c:pt idx="4">
                  <c:v>276.1</c:v>
                </c:pt>
                <c:pt idx="5">
                  <c:v>431.4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Q!$D$57:$D$62</c:f>
              <c:numCache>
                <c:ptCount val="6"/>
                <c:pt idx="0">
                  <c:v>432.1</c:v>
                </c:pt>
                <c:pt idx="1">
                  <c:v>172.3</c:v>
                </c:pt>
                <c:pt idx="2">
                  <c:v>473.3</c:v>
                </c:pt>
                <c:pt idx="3">
                  <c:v>299.2</c:v>
                </c:pt>
                <c:pt idx="4">
                  <c:v>282.2</c:v>
                </c:pt>
                <c:pt idx="5">
                  <c:v>480</c:v>
                </c:pt>
              </c:numCache>
            </c:numRef>
          </c:val>
        </c:ser>
        <c:ser>
          <c:idx val="3"/>
          <c:order val="3"/>
          <c:tx>
            <c:strRef>
              <c:f>Q!$H$6</c:f>
              <c:strCache>
                <c:ptCount val="1"/>
                <c:pt idx="0">
                  <c:v>Analytical/semi-analytical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Q!$A$57:$A$62</c:f>
              <c:strCache>
                <c:ptCount val="6"/>
                <c:pt idx="0">
                  <c:v>CASE HE150</c:v>
                </c:pt>
                <c:pt idx="1">
                  <c:v>CASE HE160</c:v>
                </c:pt>
                <c:pt idx="2">
                  <c:v>CASE HE170</c:v>
                </c:pt>
                <c:pt idx="3">
                  <c:v>CASE HE210</c:v>
                </c:pt>
                <c:pt idx="4">
                  <c:v>CASE HE220</c:v>
                </c:pt>
                <c:pt idx="5">
                  <c:v>CASE HE230</c:v>
                </c:pt>
              </c:strCache>
            </c:strRef>
          </c:cat>
          <c:val>
            <c:numRef>
              <c:f>Q!$H$57:$H$62</c:f>
              <c:numCache>
                <c:ptCount val="6"/>
                <c:pt idx="0">
                  <c:v>432</c:v>
                </c:pt>
                <c:pt idx="1">
                  <c:v>172.76</c:v>
                </c:pt>
                <c:pt idx="2">
                  <c:v>473.18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v>EGSwithDOE2.1-E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Q!$I$57:$I$62</c:f>
              <c:numCache>
                <c:ptCount val="6"/>
                <c:pt idx="0">
                  <c:v>432</c:v>
                </c:pt>
                <c:pt idx="1">
                  <c:v>169</c:v>
                </c:pt>
                <c:pt idx="2">
                  <c:v>472</c:v>
                </c:pt>
                <c:pt idx="3">
                  <c:v>293</c:v>
                </c:pt>
                <c:pt idx="4">
                  <c:v>275</c:v>
                </c:pt>
                <c:pt idx="5">
                  <c:v>474</c:v>
                </c:pt>
              </c:numCache>
            </c:numRef>
          </c:val>
        </c:ser>
        <c:axId val="9278208"/>
        <c:axId val="16395009"/>
      </c:barChart>
      <c:catAx>
        <c:axId val="927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5009"/>
        <c:crosses val="autoZero"/>
        <c:auto val="1"/>
        <c:lblOffset val="100"/>
        <c:tickLblSkip val="1"/>
        <c:noMultiLvlLbl val="0"/>
      </c:catAx>
      <c:valAx>
        <c:axId val="1639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Fan Consumption (kWh)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78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5"/>
          <c:y val="0.068"/>
          <c:w val="0.18675"/>
          <c:h val="0.1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Q!$B$68:$B$70</c:f>
              <c:numCache>
                <c:ptCount val="3"/>
                <c:pt idx="0">
                  <c:v>20.01</c:v>
                </c:pt>
                <c:pt idx="1">
                  <c:v>18.75</c:v>
                </c:pt>
                <c:pt idx="2">
                  <c:v>15.48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Q!$C$68:$C$70</c:f>
              <c:numCache>
                <c:ptCount val="3"/>
                <c:pt idx="0">
                  <c:v>20</c:v>
                </c:pt>
                <c:pt idx="1">
                  <c:v>18.53</c:v>
                </c:pt>
                <c:pt idx="2">
                  <c:v>15.17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Q!$A$68:$A$70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Q!$D$68:$D$70</c:f>
              <c:numCache>
                <c:ptCount val="3"/>
                <c:pt idx="0">
                  <c:v>19.96</c:v>
                </c:pt>
                <c:pt idx="1">
                  <c:v>18.5</c:v>
                </c:pt>
                <c:pt idx="2">
                  <c:v>15.46</c:v>
                </c:pt>
              </c:numCache>
            </c:numRef>
          </c:val>
        </c:ser>
        <c:ser>
          <c:idx val="3"/>
          <c:order val="3"/>
          <c:tx>
            <c:v>EGSwithDOE2.1-E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Q!$H$68:$H$70</c:f>
              <c:numCache>
                <c:ptCount val="3"/>
                <c:pt idx="0">
                  <c:v>19.988</c:v>
                </c:pt>
                <c:pt idx="1">
                  <c:v>18.538</c:v>
                </c:pt>
                <c:pt idx="2">
                  <c:v>15.838</c:v>
                </c:pt>
              </c:numCache>
            </c:numRef>
          </c:val>
        </c:ser>
        <c:axId val="13337354"/>
        <c:axId val="52927323"/>
      </c:bar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7323"/>
        <c:crosses val="autoZero"/>
        <c:auto val="1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Zone 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37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75"/>
          <c:y val="0.06125"/>
          <c:w val="0.15825"/>
          <c:h val="0.1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Q!$B$76:$B$78</c:f>
              <c:numCache>
                <c:ptCount val="3"/>
                <c:pt idx="0">
                  <c:v>21.45</c:v>
                </c:pt>
                <c:pt idx="1">
                  <c:v>22.7</c:v>
                </c:pt>
                <c:pt idx="2">
                  <c:v>20.14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Q!$C$76:$C$78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Q!$A$76:$A$78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Q!$D$76:$D$78</c:f>
              <c:numCache>
                <c:ptCount val="3"/>
                <c:pt idx="0">
                  <c:v>20.05</c:v>
                </c:pt>
                <c:pt idx="1">
                  <c:v>20.05</c:v>
                </c:pt>
                <c:pt idx="2">
                  <c:v>20.05</c:v>
                </c:pt>
              </c:numCache>
            </c:numRef>
          </c:val>
        </c:ser>
        <c:ser>
          <c:idx val="3"/>
          <c:order val="3"/>
          <c:tx>
            <c:v>EGSwithDOE2.1-E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Q!$H$76:$H$78</c:f>
              <c:numCache>
                <c:ptCount val="3"/>
                <c:pt idx="0">
                  <c:v>20.111</c:v>
                </c:pt>
                <c:pt idx="1">
                  <c:v>20.111</c:v>
                </c:pt>
                <c:pt idx="2">
                  <c:v>20.055</c:v>
                </c:pt>
              </c:numCache>
            </c:numRef>
          </c:val>
        </c:ser>
        <c:axId val="6583860"/>
        <c:axId val="59254741"/>
      </c:barChart>
      <c:cat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54741"/>
        <c:crosses val="autoZero"/>
        <c:auto val="1"/>
        <c:lblOffset val="100"/>
        <c:tickLblSkip val="1"/>
        <c:noMultiLvlLbl val="0"/>
      </c:catAx>
      <c:valAx>
        <c:axId val="59254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Maximum Zone 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3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06125"/>
          <c:w val="0.15825"/>
          <c:h val="0.1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15"/>
          <c:w val="0.878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Q!$B$7</c:f>
              <c:strCache>
                <c:ptCount val="1"/>
                <c:pt idx="0">
                  <c:v>ESP-r /HOT3000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Q!$B$84:$B$86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Q!$C$7</c:f>
              <c:strCache>
                <c:ptCount val="1"/>
                <c:pt idx="0">
                  <c:v>EnergyPlus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Q!$C$84:$C$86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4.48</c:v>
                </c:pt>
              </c:numCache>
            </c:numRef>
          </c:val>
        </c:ser>
        <c:ser>
          <c:idx val="2"/>
          <c:order val="2"/>
          <c:tx>
            <c:strRef>
              <c:f>Q!$D$7</c:f>
              <c:strCache>
                <c:ptCount val="1"/>
                <c:pt idx="0">
                  <c:v>DOE-2.1E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Q!$A$84:$A$86</c:f>
              <c:strCache>
                <c:ptCount val="3"/>
                <c:pt idx="0">
                  <c:v>CASE HE210</c:v>
                </c:pt>
                <c:pt idx="1">
                  <c:v>CASE HE220</c:v>
                </c:pt>
                <c:pt idx="2">
                  <c:v>CASE HE230</c:v>
                </c:pt>
              </c:strCache>
            </c:strRef>
          </c:cat>
          <c:val>
            <c:numRef>
              <c:f>Q!$D$84:$D$86</c:f>
              <c:numCache>
                <c:ptCount val="3"/>
                <c:pt idx="0">
                  <c:v>19.83</c:v>
                </c:pt>
                <c:pt idx="1">
                  <c:v>14.88</c:v>
                </c:pt>
                <c:pt idx="2">
                  <c:v>5.33</c:v>
                </c:pt>
              </c:numCache>
            </c:numRef>
          </c:val>
        </c:ser>
        <c:ser>
          <c:idx val="3"/>
          <c:order val="3"/>
          <c:tx>
            <c:v>EGSwithDOE2.1-E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Q!$H$84:$H$86</c:f>
              <c:numCache>
                <c:ptCount val="3"/>
                <c:pt idx="0">
                  <c:v>19.888</c:v>
                </c:pt>
                <c:pt idx="1">
                  <c:v>14.944</c:v>
                </c:pt>
                <c:pt idx="2">
                  <c:v>3.666</c:v>
                </c:pt>
              </c:numCache>
            </c:numRef>
          </c:val>
        </c:ser>
        <c:axId val="63530622"/>
        <c:axId val="34904687"/>
      </c:bar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4687"/>
        <c:crosses val="autoZero"/>
        <c:auto val="1"/>
        <c:lblOffset val="100"/>
        <c:tickLblSkip val="1"/>
        <c:noMultiLvlLbl val="0"/>
      </c:catAx>
      <c:valAx>
        <c:axId val="3490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Minimum Zone 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75"/>
          <c:y val="0.06125"/>
          <c:w val="0.15825"/>
          <c:h val="0.17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3" width="16.7109375" style="0" customWidth="1"/>
    <col min="4" max="4" width="19.8515625" style="0" customWidth="1"/>
    <col min="5" max="29" width="16.7109375" style="0" customWidth="1"/>
  </cols>
  <sheetData>
    <row r="1" spans="1:5" ht="12.75">
      <c r="A1" t="s">
        <v>31</v>
      </c>
      <c r="E1" t="s">
        <v>39</v>
      </c>
    </row>
    <row r="2" spans="1:5" ht="12.75">
      <c r="A2" t="s">
        <v>21</v>
      </c>
      <c r="E2" t="s">
        <v>41</v>
      </c>
    </row>
    <row r="3" ht="15">
      <c r="E3" s="110" t="s">
        <v>75</v>
      </c>
    </row>
    <row r="4" ht="15">
      <c r="E4" s="110" t="s">
        <v>42</v>
      </c>
    </row>
    <row r="5" ht="15">
      <c r="E5" s="110" t="s">
        <v>40</v>
      </c>
    </row>
    <row r="6" ht="15">
      <c r="E6" s="110" t="s">
        <v>43</v>
      </c>
    </row>
    <row r="8" ht="13.5" thickBot="1"/>
    <row r="9" spans="1:8" ht="13.5" thickBot="1">
      <c r="A9" s="103" t="s">
        <v>25</v>
      </c>
      <c r="B9" s="100" t="s">
        <v>32</v>
      </c>
      <c r="C9" s="108" t="s">
        <v>33</v>
      </c>
      <c r="D9" s="101" t="s">
        <v>10</v>
      </c>
      <c r="E9" s="108" t="s">
        <v>34</v>
      </c>
      <c r="F9" s="101" t="s">
        <v>35</v>
      </c>
      <c r="G9" s="108" t="s">
        <v>36</v>
      </c>
      <c r="H9" s="102" t="s">
        <v>37</v>
      </c>
    </row>
    <row r="10" spans="1:8" ht="15">
      <c r="A10" s="83" t="str">
        <f>A30</f>
        <v>CASE HE100</v>
      </c>
      <c r="B10" s="94" t="e">
        <f ca="1">ADDRESS(CELL("row",$B25),CELL("col",B$25),8,TRUE)</f>
        <v>#VALUE!</v>
      </c>
      <c r="C10" s="104" t="e">
        <f ca="1">ADDRESS(CELL("row",$B41),CELL("col",B$41),8,TRUE)</f>
        <v>#VALUE!</v>
      </c>
      <c r="D10" s="95" t="e">
        <f ca="1">ADDRESS(CELL("row",$B57),CELL("col",B$57),8,TRUE)</f>
        <v>#VALUE!</v>
      </c>
      <c r="E10" s="106" t="s">
        <v>38</v>
      </c>
      <c r="F10" s="96" t="s">
        <v>38</v>
      </c>
      <c r="G10" s="106" t="s">
        <v>38</v>
      </c>
      <c r="H10" s="97" t="s">
        <v>38</v>
      </c>
    </row>
    <row r="11" spans="1:8" ht="15">
      <c r="A11" s="83" t="str">
        <f aca="true" t="shared" si="0" ref="A11:A20">A31</f>
        <v>CASE HE110</v>
      </c>
      <c r="B11" s="98" t="e">
        <f aca="true" ca="1" t="shared" si="1" ref="B11:B20">ADDRESS(CELL("row",$B26),CELL("col",B$25),8,TRUE)</f>
        <v>#VALUE!</v>
      </c>
      <c r="C11" s="105" t="e">
        <f aca="true" ca="1" t="shared" si="2" ref="C11:C20">ADDRESS(CELL("row",$B42),CELL("col",B$41),8,TRUE)</f>
        <v>#VALUE!</v>
      </c>
      <c r="D11" s="88" t="e">
        <f aca="true" ca="1" t="shared" si="3" ref="D11:D20">ADDRESS(CELL("row",$B58),CELL("col",B$57),8,TRUE)</f>
        <v>#VALUE!</v>
      </c>
      <c r="E11" s="107" t="s">
        <v>38</v>
      </c>
      <c r="F11" s="89" t="s">
        <v>38</v>
      </c>
      <c r="G11" s="107" t="s">
        <v>38</v>
      </c>
      <c r="H11" s="90" t="s">
        <v>38</v>
      </c>
    </row>
    <row r="12" spans="1:8" ht="15">
      <c r="A12" s="83" t="str">
        <f t="shared" si="0"/>
        <v>CASE HE120</v>
      </c>
      <c r="B12" s="98" t="e">
        <f ca="1" t="shared" si="1"/>
        <v>#VALUE!</v>
      </c>
      <c r="C12" s="105" t="e">
        <f ca="1" t="shared" si="2"/>
        <v>#VALUE!</v>
      </c>
      <c r="D12" s="88" t="e">
        <f ca="1" t="shared" si="3"/>
        <v>#VALUE!</v>
      </c>
      <c r="E12" s="107" t="s">
        <v>38</v>
      </c>
      <c r="F12" s="89" t="s">
        <v>38</v>
      </c>
      <c r="G12" s="107" t="s">
        <v>38</v>
      </c>
      <c r="H12" s="90" t="s">
        <v>38</v>
      </c>
    </row>
    <row r="13" spans="1:8" ht="15">
      <c r="A13" s="83" t="str">
        <f t="shared" si="0"/>
        <v>CASE HE130</v>
      </c>
      <c r="B13" s="98" t="e">
        <f ca="1" t="shared" si="1"/>
        <v>#VALUE!</v>
      </c>
      <c r="C13" s="105" t="e">
        <f ca="1" t="shared" si="2"/>
        <v>#VALUE!</v>
      </c>
      <c r="D13" s="88" t="e">
        <f ca="1" t="shared" si="3"/>
        <v>#VALUE!</v>
      </c>
      <c r="E13" s="107" t="s">
        <v>38</v>
      </c>
      <c r="F13" s="89" t="s">
        <v>38</v>
      </c>
      <c r="G13" s="107" t="s">
        <v>38</v>
      </c>
      <c r="H13" s="90" t="s">
        <v>38</v>
      </c>
    </row>
    <row r="14" spans="1:8" ht="15">
      <c r="A14" s="83" t="str">
        <f t="shared" si="0"/>
        <v>CASE HE140</v>
      </c>
      <c r="B14" s="98" t="e">
        <f ca="1" t="shared" si="1"/>
        <v>#VALUE!</v>
      </c>
      <c r="C14" s="105" t="e">
        <f ca="1" t="shared" si="2"/>
        <v>#VALUE!</v>
      </c>
      <c r="D14" s="88" t="e">
        <f ca="1" t="shared" si="3"/>
        <v>#VALUE!</v>
      </c>
      <c r="E14" s="107" t="s">
        <v>38</v>
      </c>
      <c r="F14" s="89" t="s">
        <v>38</v>
      </c>
      <c r="G14" s="107" t="s">
        <v>38</v>
      </c>
      <c r="H14" s="90" t="s">
        <v>38</v>
      </c>
    </row>
    <row r="15" spans="1:8" ht="15">
      <c r="A15" s="83" t="str">
        <f t="shared" si="0"/>
        <v>CASE HE150</v>
      </c>
      <c r="B15" s="98" t="e">
        <f ca="1" t="shared" si="1"/>
        <v>#VALUE!</v>
      </c>
      <c r="C15" s="105" t="e">
        <f ca="1" t="shared" si="2"/>
        <v>#VALUE!</v>
      </c>
      <c r="D15" s="88" t="e">
        <f ca="1" t="shared" si="3"/>
        <v>#VALUE!</v>
      </c>
      <c r="E15" s="105" t="e">
        <f aca="true" ca="1" t="shared" si="4" ref="E15:E20">ADDRESS(CELL("row",$B73),CELL("col",B$73),8,TRUE)</f>
        <v>#VALUE!</v>
      </c>
      <c r="F15" s="89" t="s">
        <v>38</v>
      </c>
      <c r="G15" s="107" t="s">
        <v>38</v>
      </c>
      <c r="H15" s="90" t="s">
        <v>38</v>
      </c>
    </row>
    <row r="16" spans="1:8" ht="15">
      <c r="A16" s="83" t="str">
        <f t="shared" si="0"/>
        <v>CASE HE160</v>
      </c>
      <c r="B16" s="98" t="e">
        <f ca="1" t="shared" si="1"/>
        <v>#VALUE!</v>
      </c>
      <c r="C16" s="105" t="e">
        <f ca="1" t="shared" si="2"/>
        <v>#VALUE!</v>
      </c>
      <c r="D16" s="88" t="e">
        <f ca="1" t="shared" si="3"/>
        <v>#VALUE!</v>
      </c>
      <c r="E16" s="105" t="e">
        <f ca="1" t="shared" si="4"/>
        <v>#VALUE!</v>
      </c>
      <c r="F16" s="89" t="s">
        <v>38</v>
      </c>
      <c r="G16" s="107" t="s">
        <v>38</v>
      </c>
      <c r="H16" s="90" t="s">
        <v>38</v>
      </c>
    </row>
    <row r="17" spans="1:8" ht="15">
      <c r="A17" s="83" t="str">
        <f t="shared" si="0"/>
        <v>CASE HE170</v>
      </c>
      <c r="B17" s="98" t="e">
        <f ca="1" t="shared" si="1"/>
        <v>#VALUE!</v>
      </c>
      <c r="C17" s="105" t="e">
        <f ca="1" t="shared" si="2"/>
        <v>#VALUE!</v>
      </c>
      <c r="D17" s="88" t="e">
        <f ca="1" t="shared" si="3"/>
        <v>#VALUE!</v>
      </c>
      <c r="E17" s="105" t="e">
        <f ca="1" t="shared" si="4"/>
        <v>#VALUE!</v>
      </c>
      <c r="F17" s="89" t="s">
        <v>38</v>
      </c>
      <c r="G17" s="107" t="s">
        <v>38</v>
      </c>
      <c r="H17" s="90" t="s">
        <v>38</v>
      </c>
    </row>
    <row r="18" spans="1:8" ht="15">
      <c r="A18" s="83" t="str">
        <f t="shared" si="0"/>
        <v>CASE HE210</v>
      </c>
      <c r="B18" s="98" t="e">
        <f ca="1" t="shared" si="1"/>
        <v>#VALUE!</v>
      </c>
      <c r="C18" s="105" t="e">
        <f ca="1" t="shared" si="2"/>
        <v>#VALUE!</v>
      </c>
      <c r="D18" s="88" t="e">
        <f ca="1" t="shared" si="3"/>
        <v>#VALUE!</v>
      </c>
      <c r="E18" s="105" t="e">
        <f ca="1" t="shared" si="4"/>
        <v>#VALUE!</v>
      </c>
      <c r="F18" s="88" t="e">
        <f ca="1">ADDRESS(CELL("row",$B84),CELL("col",B$84),8,TRUE)</f>
        <v>#VALUE!</v>
      </c>
      <c r="G18" s="105" t="e">
        <f ca="1">ADDRESS(CELL("row",$B92),CELL("col",B$92),8,TRUE)</f>
        <v>#VALUE!</v>
      </c>
      <c r="H18" s="91" t="e">
        <f ca="1">ADDRESS(CELL("row",$B100),CELL("col",B$100),8,TRUE)</f>
        <v>#VALUE!</v>
      </c>
    </row>
    <row r="19" spans="1:8" ht="15">
      <c r="A19" s="83" t="str">
        <f t="shared" si="0"/>
        <v>CASE HE220</v>
      </c>
      <c r="B19" s="98" t="e">
        <f ca="1" t="shared" si="1"/>
        <v>#VALUE!</v>
      </c>
      <c r="C19" s="105" t="e">
        <f ca="1" t="shared" si="2"/>
        <v>#VALUE!</v>
      </c>
      <c r="D19" s="88" t="e">
        <f ca="1" t="shared" si="3"/>
        <v>#VALUE!</v>
      </c>
      <c r="E19" s="105" t="e">
        <f ca="1" t="shared" si="4"/>
        <v>#VALUE!</v>
      </c>
      <c r="F19" s="88" t="e">
        <f ca="1">ADDRESS(CELL("row",$B85),CELL("col",B$84),8,TRUE)</f>
        <v>#VALUE!</v>
      </c>
      <c r="G19" s="105" t="e">
        <f ca="1">ADDRESS(CELL("row",$B93),CELL("col",B$92),8,TRUE)</f>
        <v>#VALUE!</v>
      </c>
      <c r="H19" s="91" t="e">
        <f ca="1">ADDRESS(CELL("row",$B101),CELL("col",B$100),8,TRUE)</f>
        <v>#VALUE!</v>
      </c>
    </row>
    <row r="20" spans="1:8" ht="15.75" thickBot="1">
      <c r="A20" s="84" t="str">
        <f t="shared" si="0"/>
        <v>CASE HE230</v>
      </c>
      <c r="B20" s="99" t="e">
        <f ca="1" t="shared" si="1"/>
        <v>#VALUE!</v>
      </c>
      <c r="C20" s="109" t="e">
        <f ca="1" t="shared" si="2"/>
        <v>#VALUE!</v>
      </c>
      <c r="D20" s="92" t="e">
        <f ca="1" t="shared" si="3"/>
        <v>#VALUE!</v>
      </c>
      <c r="E20" s="109" t="e">
        <f ca="1" t="shared" si="4"/>
        <v>#VALUE!</v>
      </c>
      <c r="F20" s="92" t="e">
        <f ca="1">ADDRESS(CELL("row",$B86),CELL("col",B$84),8,TRUE)</f>
        <v>#VALUE!</v>
      </c>
      <c r="G20" s="109" t="e">
        <f ca="1">ADDRESS(CELL("row",$B94),CELL("col",B$92),8,TRUE)</f>
        <v>#VALUE!</v>
      </c>
      <c r="H20" s="93" t="e">
        <f ca="1">ADDRESS(CELL("row",$B102),CELL("col",B$100),8,TRUE)</f>
        <v>#VALUE!</v>
      </c>
    </row>
    <row r="21" spans="2:8" ht="12.75">
      <c r="B21" s="41"/>
      <c r="C21" s="41"/>
      <c r="D21" s="41"/>
      <c r="E21" s="41"/>
      <c r="F21" s="41"/>
      <c r="G21" s="41"/>
      <c r="H21" s="41"/>
    </row>
    <row r="22" spans="2:8" ht="12.75">
      <c r="B22" s="41"/>
      <c r="C22" s="41"/>
      <c r="D22" s="41"/>
      <c r="E22" s="41"/>
      <c r="F22" s="41"/>
      <c r="G22" s="41"/>
      <c r="H22" s="41"/>
    </row>
    <row r="23" spans="2:8" ht="12.75">
      <c r="B23" s="41"/>
      <c r="C23" s="41"/>
      <c r="D23" s="41"/>
      <c r="E23" s="41"/>
      <c r="F23" s="41"/>
      <c r="G23" s="41"/>
      <c r="H23" s="41"/>
    </row>
    <row r="24" spans="2:8" ht="12.75">
      <c r="B24" s="41"/>
      <c r="C24" s="41"/>
      <c r="D24" s="41"/>
      <c r="E24" s="41"/>
      <c r="F24" s="41"/>
      <c r="G24" s="41"/>
      <c r="H24" s="41"/>
    </row>
    <row r="25" ht="13.5" thickBot="1"/>
    <row r="26" spans="1:13" ht="15">
      <c r="A26" s="36"/>
      <c r="B26" s="72" t="str">
        <f>YD!$A$16</f>
        <v>TOTAL FURNACE LOAD</v>
      </c>
      <c r="C26" s="48"/>
      <c r="D26" s="48"/>
      <c r="E26" s="49"/>
      <c r="F26" s="76" t="str">
        <f>YD!A32</f>
        <v>TOTAL FURNACE INPUT</v>
      </c>
      <c r="G26" s="48"/>
      <c r="H26" s="48"/>
      <c r="I26" s="49"/>
      <c r="J26" s="48" t="str">
        <f>YD!A48</f>
        <v>FUEL CONSUMPTION</v>
      </c>
      <c r="K26" s="48"/>
      <c r="L26" s="48"/>
      <c r="M26" s="49"/>
    </row>
    <row r="27" spans="1:13" ht="15">
      <c r="A27" s="37"/>
      <c r="B27" s="73" t="str">
        <f>YD!B19</f>
        <v>GJ</v>
      </c>
      <c r="C27" s="50"/>
      <c r="D27" s="50"/>
      <c r="E27" s="51"/>
      <c r="F27" s="77" t="str">
        <f>YD!B35</f>
        <v>GJ</v>
      </c>
      <c r="G27" s="50"/>
      <c r="H27" s="50"/>
      <c r="I27" s="51"/>
      <c r="J27" s="50" t="str">
        <f>YD!B51</f>
        <v>m3/s</v>
      </c>
      <c r="K27" s="50"/>
      <c r="L27" s="50"/>
      <c r="M27" s="51"/>
    </row>
    <row r="28" spans="1:13" ht="12.75">
      <c r="A28" s="38" t="s">
        <v>25</v>
      </c>
      <c r="B28" s="74" t="s">
        <v>26</v>
      </c>
      <c r="C28" s="35" t="s">
        <v>28</v>
      </c>
      <c r="D28" s="42" t="s">
        <v>63</v>
      </c>
      <c r="E28" s="44" t="s">
        <v>29</v>
      </c>
      <c r="F28" s="74" t="str">
        <f aca="true" t="shared" si="5" ref="F28:H29">B28</f>
        <v>ESP-r /HOT3000</v>
      </c>
      <c r="G28" s="35" t="str">
        <f t="shared" si="5"/>
        <v>EnergyPlus</v>
      </c>
      <c r="H28" s="35" t="str">
        <f t="shared" si="5"/>
        <v>DOE-2.1E</v>
      </c>
      <c r="I28" s="44" t="s">
        <v>29</v>
      </c>
      <c r="J28" s="35" t="str">
        <f aca="true" t="shared" si="6" ref="J28:L29">F28</f>
        <v>ESP-r /HOT3000</v>
      </c>
      <c r="K28" s="35" t="str">
        <f t="shared" si="6"/>
        <v>EnergyPlus</v>
      </c>
      <c r="L28" s="35" t="str">
        <f t="shared" si="6"/>
        <v>DOE-2.1E</v>
      </c>
      <c r="M28" s="44" t="s">
        <v>29</v>
      </c>
    </row>
    <row r="29" spans="1:13" ht="13.5" thickBot="1">
      <c r="A29" s="45"/>
      <c r="B29" s="75" t="s">
        <v>27</v>
      </c>
      <c r="C29" s="46" t="s">
        <v>27</v>
      </c>
      <c r="D29" s="46" t="s">
        <v>27</v>
      </c>
      <c r="E29" s="47" t="s">
        <v>30</v>
      </c>
      <c r="F29" s="75" t="str">
        <f t="shared" si="5"/>
        <v>NRCAN</v>
      </c>
      <c r="G29" s="46" t="str">
        <f t="shared" si="5"/>
        <v>NRCAN</v>
      </c>
      <c r="H29" s="46" t="str">
        <f t="shared" si="5"/>
        <v>NRCAN</v>
      </c>
      <c r="I29" s="47" t="s">
        <v>30</v>
      </c>
      <c r="J29" s="46" t="str">
        <f t="shared" si="6"/>
        <v>NRCAN</v>
      </c>
      <c r="K29" s="46" t="str">
        <f t="shared" si="6"/>
        <v>NRCAN</v>
      </c>
      <c r="L29" s="46" t="str">
        <f t="shared" si="6"/>
        <v>NRCAN</v>
      </c>
      <c r="M29" s="47" t="s">
        <v>30</v>
      </c>
    </row>
    <row r="30" spans="1:13" ht="12.75">
      <c r="A30" s="39" t="str">
        <f>YD!A20</f>
        <v>CASE HE100</v>
      </c>
      <c r="B30" s="67">
        <f>B!B20</f>
        <v>77.94</v>
      </c>
      <c r="C30" s="68">
        <f>C!B20</f>
        <v>77.75</v>
      </c>
      <c r="D30" s="68">
        <f>D!B20</f>
        <v>77.73</v>
      </c>
      <c r="E30" s="69">
        <f>YD!B20</f>
        <v>76.02973372</v>
      </c>
      <c r="F30" s="78">
        <f>B!B36</f>
        <v>77.74</v>
      </c>
      <c r="G30" s="62">
        <f>C!B36</f>
        <v>77.713344</v>
      </c>
      <c r="H30" s="62">
        <f>D!B36</f>
        <v>78.30431999999999</v>
      </c>
      <c r="I30" s="63">
        <f>YD!B36</f>
        <v>76.62689768</v>
      </c>
      <c r="J30" s="61">
        <f>B!B52</f>
        <v>0.000263</v>
      </c>
      <c r="K30" s="61">
        <f>C!B52</f>
        <v>0.000263</v>
      </c>
      <c r="L30" s="61">
        <f>D!B52</f>
        <v>0.000265</v>
      </c>
      <c r="M30" s="187">
        <f>YD!B52</f>
        <v>0.00025932321339614466</v>
      </c>
    </row>
    <row r="31" spans="1:13" ht="12.75">
      <c r="A31" s="39" t="str">
        <f>YD!A21</f>
        <v>CASE HE110</v>
      </c>
      <c r="B31" s="70">
        <f>B!B21</f>
        <v>77.94</v>
      </c>
      <c r="C31" s="61">
        <f>C!B21</f>
        <v>77.75</v>
      </c>
      <c r="D31" s="61">
        <f>D!B21</f>
        <v>77.73</v>
      </c>
      <c r="E31" s="63">
        <f>YD!B21</f>
        <v>76.02973372</v>
      </c>
      <c r="F31" s="78">
        <f>B!B37</f>
        <v>96.92006400000001</v>
      </c>
      <c r="G31" s="62">
        <f>C!B37</f>
        <v>97.21555199999999</v>
      </c>
      <c r="H31" s="62">
        <f>D!B37</f>
        <v>97.806528</v>
      </c>
      <c r="I31" s="63">
        <f>YD!B37</f>
        <v>95.7836221</v>
      </c>
      <c r="J31" s="61">
        <f>B!B53</f>
        <v>0.000328</v>
      </c>
      <c r="K31" s="61">
        <f>C!B53</f>
        <v>0.000329</v>
      </c>
      <c r="L31" s="61">
        <f>D!B53</f>
        <v>0.000331</v>
      </c>
      <c r="M31" s="187">
        <f>YD!B53</f>
        <v>0.00032415401674518087</v>
      </c>
    </row>
    <row r="32" spans="1:13" ht="12.75">
      <c r="A32" s="39" t="str">
        <f>YD!A22</f>
        <v>CASE HE120</v>
      </c>
      <c r="B32" s="70">
        <f>B!B22</f>
        <v>31.25</v>
      </c>
      <c r="C32" s="61">
        <f>C!B22</f>
        <v>31.1</v>
      </c>
      <c r="D32" s="61">
        <f>D!B22</f>
        <v>31.12</v>
      </c>
      <c r="E32" s="63">
        <f>YD!B22</f>
        <v>30.28866248</v>
      </c>
      <c r="F32" s="78">
        <f>B!B38</f>
        <v>38.413439999999994</v>
      </c>
      <c r="G32" s="62">
        <f>C!B38</f>
        <v>38.265696000000005</v>
      </c>
      <c r="H32" s="62">
        <f>D!B38</f>
        <v>38.41343999999999</v>
      </c>
      <c r="I32" s="63">
        <f>YD!B38</f>
        <v>37.50316276</v>
      </c>
      <c r="J32" s="61">
        <f>B!B54</f>
        <v>0.00013</v>
      </c>
      <c r="K32" s="61">
        <f>C!B54</f>
        <v>0.0001295</v>
      </c>
      <c r="L32" s="61">
        <f>D!B54</f>
        <v>0.00013</v>
      </c>
      <c r="M32" s="187">
        <f>YD!B54</f>
        <v>0.0001269194104667533</v>
      </c>
    </row>
    <row r="33" spans="1:13" ht="12.75">
      <c r="A33" s="39" t="str">
        <f>YD!A23</f>
        <v>CASE HE130</v>
      </c>
      <c r="B33" s="70">
        <f>B!B23</f>
        <v>0</v>
      </c>
      <c r="C33" s="61">
        <f>C!B23</f>
        <v>0</v>
      </c>
      <c r="D33" s="61">
        <f>D!B23</f>
        <v>0.15804</v>
      </c>
      <c r="E33" s="63">
        <f>YD!B23</f>
        <v>0.12027684</v>
      </c>
      <c r="F33" s="78">
        <f>B!B39</f>
        <v>0</v>
      </c>
      <c r="G33" s="62">
        <f>C!B39</f>
        <v>0</v>
      </c>
      <c r="H33" s="62">
        <f>D!B39</f>
        <v>0.14478912</v>
      </c>
      <c r="I33" s="63">
        <f>YD!B39</f>
        <v>0.09917564</v>
      </c>
      <c r="J33" s="61">
        <f>B!B55</f>
        <v>0</v>
      </c>
      <c r="K33" s="61">
        <f>C!B55</f>
        <v>0</v>
      </c>
      <c r="L33" s="61">
        <f>D!B55</f>
        <v>4.9E-07</v>
      </c>
      <c r="M33" s="187">
        <f>YD!B55</f>
        <v>3.356333928958198E-07</v>
      </c>
    </row>
    <row r="34" spans="1:13" ht="12.75">
      <c r="A34" s="39" t="str">
        <f>YD!A24</f>
        <v>CASE HE140</v>
      </c>
      <c r="B34" s="70">
        <f>B!B24</f>
        <v>31.26</v>
      </c>
      <c r="C34" s="61">
        <f>C!B24</f>
        <v>31.1</v>
      </c>
      <c r="D34" s="61">
        <f>D!B24</f>
        <v>31.07</v>
      </c>
      <c r="E34" s="63">
        <f>YD!B24</f>
        <v>30.53027122</v>
      </c>
      <c r="F34" s="78">
        <f>B!B40</f>
        <v>39.004416</v>
      </c>
      <c r="G34" s="62">
        <f>C!B40</f>
        <v>39.00441600000001</v>
      </c>
      <c r="H34" s="62">
        <f>D!B40</f>
        <v>38.70892800000001</v>
      </c>
      <c r="I34" s="63">
        <f>YD!B40</f>
        <v>38.01275674</v>
      </c>
      <c r="J34" s="61">
        <f>B!B56</f>
        <v>0.000132</v>
      </c>
      <c r="K34" s="61">
        <f>C!B56</f>
        <v>0.000132</v>
      </c>
      <c r="L34" s="61">
        <f>D!B56</f>
        <v>0.000131</v>
      </c>
      <c r="M34" s="187">
        <f>YD!B56</f>
        <v>0.0001286439948153563</v>
      </c>
    </row>
    <row r="35" spans="1:13" ht="12.75">
      <c r="A35" s="39" t="str">
        <f>YD!A25</f>
        <v>CASE HE150</v>
      </c>
      <c r="B35" s="70">
        <f>B!B25</f>
        <v>29.88</v>
      </c>
      <c r="C35" s="61">
        <f>C!B25</f>
        <v>29.59</v>
      </c>
      <c r="D35" s="61">
        <f>D!B25</f>
        <v>29.55</v>
      </c>
      <c r="E35" s="63">
        <f>YD!B25</f>
        <v>28.9930488</v>
      </c>
      <c r="F35" s="78">
        <f>B!B41</f>
        <v>37.231488</v>
      </c>
      <c r="G35" s="62">
        <f>C!B41</f>
        <v>36.93600000000001</v>
      </c>
      <c r="H35" s="62">
        <f>D!B41</f>
        <v>36.640511999999994</v>
      </c>
      <c r="I35" s="63">
        <f>YD!B41</f>
        <v>36.09571272</v>
      </c>
      <c r="J35" s="61">
        <f>B!B57</f>
        <v>0.000126</v>
      </c>
      <c r="K35" s="61">
        <f>C!B57</f>
        <v>0.000125</v>
      </c>
      <c r="L35" s="61">
        <f>D!B57</f>
        <v>0.000124</v>
      </c>
      <c r="M35" s="187">
        <f>YD!B57</f>
        <v>0.0001221562727420403</v>
      </c>
    </row>
    <row r="36" spans="1:13" ht="12.75">
      <c r="A36" s="39" t="str">
        <f>YD!A26</f>
        <v>CASE HE160</v>
      </c>
      <c r="B36" s="70">
        <f>B!B26</f>
        <v>31.26</v>
      </c>
      <c r="C36" s="61">
        <f>C!B26</f>
        <v>30.46</v>
      </c>
      <c r="D36" s="61">
        <f>D!B26</f>
        <v>30.48</v>
      </c>
      <c r="E36" s="63">
        <f>YD!B26</f>
        <v>29.92466678</v>
      </c>
      <c r="F36" s="78">
        <f>B!B42</f>
        <v>38.117952</v>
      </c>
      <c r="G36" s="62">
        <f>C!B42</f>
        <v>38.117952</v>
      </c>
      <c r="H36" s="62">
        <f>D!B42</f>
        <v>37.82246399999999</v>
      </c>
      <c r="I36" s="63">
        <f>YD!B42</f>
        <v>37.24572812</v>
      </c>
      <c r="J36" s="61">
        <f>B!B58</f>
        <v>0.000129</v>
      </c>
      <c r="K36" s="61">
        <f>C!B58</f>
        <v>0.000129</v>
      </c>
      <c r="L36" s="61">
        <f>D!B58</f>
        <v>0.000128</v>
      </c>
      <c r="M36" s="187">
        <f>YD!B58</f>
        <v>0.000126048191872428</v>
      </c>
    </row>
    <row r="37" spans="1:13" ht="12.75">
      <c r="A37" s="39" t="str">
        <f>YD!A27</f>
        <v>CASE HE170</v>
      </c>
      <c r="B37" s="70">
        <f>B!B27</f>
        <v>29.88</v>
      </c>
      <c r="C37" s="61">
        <f>C!B27</f>
        <v>29.59</v>
      </c>
      <c r="D37" s="61">
        <f>D!B27</f>
        <v>29.55</v>
      </c>
      <c r="E37" s="63">
        <f>YD!B27</f>
        <v>28.9930488</v>
      </c>
      <c r="F37" s="78">
        <f>B!B43</f>
        <v>37.231488</v>
      </c>
      <c r="G37" s="62">
        <f>C!B43</f>
        <v>36.93600000000001</v>
      </c>
      <c r="H37" s="62">
        <f>D!B43</f>
        <v>36.640511999999994</v>
      </c>
      <c r="I37" s="63">
        <f>YD!B43</f>
        <v>36.09571272</v>
      </c>
      <c r="J37" s="61">
        <f>B!B59</f>
        <v>0.000126</v>
      </c>
      <c r="K37" s="61">
        <f>C!B59</f>
        <v>0.000125</v>
      </c>
      <c r="L37" s="61">
        <f>D!B59</f>
        <v>0.000124</v>
      </c>
      <c r="M37" s="187">
        <f>YD!B59</f>
        <v>0.0001221562727420403</v>
      </c>
    </row>
    <row r="38" spans="1:13" ht="12.75">
      <c r="A38" s="39" t="str">
        <f>YD!A28</f>
        <v>CASE HE210</v>
      </c>
      <c r="B38" s="70">
        <f>B!B28</f>
        <v>41.36</v>
      </c>
      <c r="C38" s="61">
        <f>C!B28</f>
        <v>42.04</v>
      </c>
      <c r="D38" s="61">
        <f>D!B28</f>
        <v>42.08</v>
      </c>
      <c r="E38" s="63">
        <f>YD!B28</f>
        <v>41.16949626</v>
      </c>
      <c r="F38" s="78">
        <f>B!B44</f>
        <v>50.528448000000004</v>
      </c>
      <c r="G38" s="62">
        <f>C!B44</f>
        <v>52.005888</v>
      </c>
      <c r="H38" s="62">
        <f>D!B44</f>
        <v>52.301376</v>
      </c>
      <c r="I38" s="63">
        <f>YD!B44</f>
        <v>51.24742938</v>
      </c>
      <c r="J38" s="61">
        <f>B!B60</f>
        <v>0.000171</v>
      </c>
      <c r="K38" s="61">
        <f>C!B60</f>
        <v>0.000176</v>
      </c>
      <c r="L38" s="61">
        <f>D!B60</f>
        <v>0.000177</v>
      </c>
      <c r="M38" s="187">
        <f>YD!B60</f>
        <v>0.00017343319992690057</v>
      </c>
    </row>
    <row r="39" spans="1:13" ht="12.75">
      <c r="A39" s="39" t="str">
        <f>YD!A29</f>
        <v>CASE HE220</v>
      </c>
      <c r="B39" s="70">
        <f>B!B29</f>
        <v>39.41</v>
      </c>
      <c r="C39" s="61">
        <f>C!B29</f>
        <v>39.87</v>
      </c>
      <c r="D39" s="61">
        <f>D!B29</f>
        <v>39.87</v>
      </c>
      <c r="E39" s="63">
        <f>YD!B29</f>
        <v>38.91694316</v>
      </c>
      <c r="F39" s="78">
        <f>B!B45</f>
        <v>47.869056</v>
      </c>
      <c r="G39" s="62">
        <f>C!B45</f>
        <v>49.346495999999995</v>
      </c>
      <c r="H39" s="62">
        <f>D!B45</f>
        <v>49.346495999999995</v>
      </c>
      <c r="I39" s="63">
        <f>YD!B45</f>
        <v>48.40509774</v>
      </c>
      <c r="J39" s="61">
        <f>B!B61</f>
        <v>0.000162</v>
      </c>
      <c r="K39" s="61">
        <f>C!B61</f>
        <v>0.000167</v>
      </c>
      <c r="L39" s="61">
        <f>D!B61</f>
        <v>0.000167</v>
      </c>
      <c r="M39" s="187">
        <f>YD!B61</f>
        <v>0.00016381408970922678</v>
      </c>
    </row>
    <row r="40" spans="1:13" ht="13.5" thickBot="1">
      <c r="A40" s="40" t="str">
        <f>YD!A30</f>
        <v>CASE HE230</v>
      </c>
      <c r="B40" s="71">
        <f>B!B30</f>
        <v>34.32</v>
      </c>
      <c r="C40" s="64">
        <f>C!B30</f>
        <v>34.59</v>
      </c>
      <c r="D40" s="64">
        <f>D!B30</f>
        <v>34.49</v>
      </c>
      <c r="E40" s="66">
        <f>YD!B30</f>
        <v>33.9518308</v>
      </c>
      <c r="F40" s="79">
        <f>B!B46</f>
        <v>41.36831999999999</v>
      </c>
      <c r="G40" s="65">
        <f>C!B46</f>
        <v>42.55027200000001</v>
      </c>
      <c r="H40" s="65">
        <f>D!B46</f>
        <v>43.141248</v>
      </c>
      <c r="I40" s="66">
        <f>YD!B46</f>
        <v>42.67928712</v>
      </c>
      <c r="J40" s="64">
        <f>B!B62</f>
        <v>0.00014</v>
      </c>
      <c r="K40" s="64">
        <f>C!B62</f>
        <v>0.000144</v>
      </c>
      <c r="L40" s="64">
        <f>D!B62</f>
        <v>0.000146</v>
      </c>
      <c r="M40" s="188">
        <f>YD!B62</f>
        <v>0.00014443661712150747</v>
      </c>
    </row>
    <row r="42" ht="13.5" thickBot="1"/>
    <row r="43" spans="1:5" ht="15.75">
      <c r="A43" s="52"/>
      <c r="B43" s="80" t="str">
        <f>YD!A64</f>
        <v>FAN ENERGY (BOTH FANS)</v>
      </c>
      <c r="C43" s="53"/>
      <c r="D43" s="53"/>
      <c r="E43" s="54"/>
    </row>
    <row r="44" spans="1:5" ht="15.75">
      <c r="A44" s="55"/>
      <c r="B44" s="81" t="str">
        <f>YD!B67</f>
        <v>kWh</v>
      </c>
      <c r="C44" s="56"/>
      <c r="D44" s="56"/>
      <c r="E44" s="57"/>
    </row>
    <row r="45" spans="1:5" ht="12.75">
      <c r="A45" s="58" t="s">
        <v>25</v>
      </c>
      <c r="B45" s="85" t="str">
        <f aca="true" t="shared" si="7" ref="B45:D46">J28</f>
        <v>ESP-r /HOT3000</v>
      </c>
      <c r="C45" s="43" t="str">
        <f t="shared" si="7"/>
        <v>EnergyPlus</v>
      </c>
      <c r="D45" s="43" t="str">
        <f t="shared" si="7"/>
        <v>DOE-2.1E</v>
      </c>
      <c r="E45" s="44" t="s">
        <v>29</v>
      </c>
    </row>
    <row r="46" spans="1:5" ht="13.5" thickBot="1">
      <c r="A46" s="58"/>
      <c r="B46" s="86" t="str">
        <f t="shared" si="7"/>
        <v>NRCAN</v>
      </c>
      <c r="C46" s="87" t="str">
        <f t="shared" si="7"/>
        <v>NRCAN</v>
      </c>
      <c r="D46" s="87" t="str">
        <f t="shared" si="7"/>
        <v>NRCAN</v>
      </c>
      <c r="E46" s="60" t="s">
        <v>30</v>
      </c>
    </row>
    <row r="47" spans="1:5" ht="12.75">
      <c r="A47" s="82" t="str">
        <f aca="true" t="shared" si="8" ref="A47:A52">A35</f>
        <v>CASE HE150</v>
      </c>
      <c r="B47" s="61">
        <f>B!B68</f>
        <v>432</v>
      </c>
      <c r="C47" s="61">
        <f>C!B68</f>
        <v>433.3</v>
      </c>
      <c r="D47" s="61">
        <f>D!B68</f>
        <v>432.1</v>
      </c>
      <c r="E47" s="63">
        <f>YD!B68</f>
        <v>432</v>
      </c>
    </row>
    <row r="48" spans="1:5" ht="12.75">
      <c r="A48" s="83" t="str">
        <f t="shared" si="8"/>
        <v>CASE HE160</v>
      </c>
      <c r="B48" s="61">
        <f>B!B69</f>
        <v>170.2</v>
      </c>
      <c r="C48" s="61">
        <f>C!B69</f>
        <v>172.2</v>
      </c>
      <c r="D48" s="61">
        <f>D!B69</f>
        <v>172.3</v>
      </c>
      <c r="E48" s="63">
        <f>YD!B69</f>
        <v>169</v>
      </c>
    </row>
    <row r="49" spans="1:5" ht="12.75">
      <c r="A49" s="83" t="str">
        <f t="shared" si="8"/>
        <v>CASE HE170</v>
      </c>
      <c r="B49" s="61">
        <f>B!B70</f>
        <v>473.4</v>
      </c>
      <c r="C49" s="61">
        <f>C!B70</f>
        <v>473.1</v>
      </c>
      <c r="D49" s="61">
        <f>D!B70</f>
        <v>473.3</v>
      </c>
      <c r="E49" s="63">
        <f>YD!B70</f>
        <v>472</v>
      </c>
    </row>
    <row r="50" spans="1:5" ht="12.75">
      <c r="A50" s="83" t="str">
        <f t="shared" si="8"/>
        <v>CASE HE210</v>
      </c>
      <c r="B50" s="61">
        <f>B!B71</f>
        <v>281.6</v>
      </c>
      <c r="C50" s="61">
        <f>C!B71</f>
        <v>291.4</v>
      </c>
      <c r="D50" s="61">
        <f>D!B71</f>
        <v>299.2</v>
      </c>
      <c r="E50" s="63">
        <f>YD!B71</f>
        <v>293</v>
      </c>
    </row>
    <row r="51" spans="1:5" ht="12.75">
      <c r="A51" s="83" t="str">
        <f t="shared" si="8"/>
        <v>CASE HE220</v>
      </c>
      <c r="B51" s="61">
        <f>B!B72</f>
        <v>268.3</v>
      </c>
      <c r="C51" s="61">
        <f>C!B72</f>
        <v>276.1</v>
      </c>
      <c r="D51" s="61">
        <f>D!B72</f>
        <v>282.2</v>
      </c>
      <c r="E51" s="63">
        <f>YD!B72</f>
        <v>275</v>
      </c>
    </row>
    <row r="52" spans="1:5" ht="13.5" thickBot="1">
      <c r="A52" s="84" t="str">
        <f t="shared" si="8"/>
        <v>CASE HE230</v>
      </c>
      <c r="B52" s="64">
        <f>B!B73</f>
        <v>458.3</v>
      </c>
      <c r="C52" s="64">
        <f>C!B73</f>
        <v>431.4</v>
      </c>
      <c r="D52" s="64">
        <f>D!B73</f>
        <v>480</v>
      </c>
      <c r="E52" s="66">
        <f>YD!B73</f>
        <v>474</v>
      </c>
    </row>
    <row r="53" ht="12.75">
      <c r="A53" s="39"/>
    </row>
    <row r="54" ht="12.75">
      <c r="A54" s="39"/>
    </row>
    <row r="55" ht="13.5" thickBot="1"/>
    <row r="56" spans="1:13" ht="15.75">
      <c r="A56" s="52"/>
      <c r="B56" s="80" t="str">
        <f>YD!A75</f>
        <v>MEAN ZONE TEMPERATURE</v>
      </c>
      <c r="C56" s="53"/>
      <c r="D56" s="53"/>
      <c r="E56" s="54"/>
      <c r="F56" s="80" t="str">
        <f>YD!A83</f>
        <v>MAXIMUM ZONE TEMPERATURE</v>
      </c>
      <c r="G56" s="53"/>
      <c r="H56" s="53"/>
      <c r="I56" s="54"/>
      <c r="J56" s="53" t="str">
        <f>YD!A91</f>
        <v>MINIMUM ZONE TEMPERATURE</v>
      </c>
      <c r="K56" s="53"/>
      <c r="L56" s="53"/>
      <c r="M56" s="54"/>
    </row>
    <row r="57" spans="1:13" ht="15.75">
      <c r="A57" s="55"/>
      <c r="B57" s="81" t="str">
        <f>YD!B78</f>
        <v>°C</v>
      </c>
      <c r="C57" s="56"/>
      <c r="D57" s="56"/>
      <c r="E57" s="57"/>
      <c r="F57" s="81" t="str">
        <f>YD!B86</f>
        <v>°C</v>
      </c>
      <c r="G57" s="56"/>
      <c r="H57" s="56"/>
      <c r="I57" s="57"/>
      <c r="J57" s="56" t="str">
        <f>YD!B94</f>
        <v>°C</v>
      </c>
      <c r="K57" s="56"/>
      <c r="L57" s="56"/>
      <c r="M57" s="57"/>
    </row>
    <row r="58" spans="1:13" ht="12.75">
      <c r="A58" s="58" t="s">
        <v>25</v>
      </c>
      <c r="B58" s="85" t="str">
        <f aca="true" t="shared" si="9" ref="B58:D59">B45</f>
        <v>ESP-r /HOT3000</v>
      </c>
      <c r="C58" s="43" t="str">
        <f t="shared" si="9"/>
        <v>EnergyPlus</v>
      </c>
      <c r="D58" s="43" t="str">
        <f t="shared" si="9"/>
        <v>DOE-2.1E</v>
      </c>
      <c r="E58" s="44" t="s">
        <v>29</v>
      </c>
      <c r="F58" s="85" t="str">
        <f aca="true" t="shared" si="10" ref="F58:H59">B58</f>
        <v>ESP-r /HOT3000</v>
      </c>
      <c r="G58" s="43" t="str">
        <f t="shared" si="10"/>
        <v>EnergyPlus</v>
      </c>
      <c r="H58" s="43" t="str">
        <f t="shared" si="10"/>
        <v>DOE-2.1E</v>
      </c>
      <c r="I58" s="44" t="s">
        <v>29</v>
      </c>
      <c r="J58" s="43" t="str">
        <f aca="true" t="shared" si="11" ref="J58:L59">F58</f>
        <v>ESP-r /HOT3000</v>
      </c>
      <c r="K58" s="43" t="str">
        <f t="shared" si="11"/>
        <v>EnergyPlus</v>
      </c>
      <c r="L58" s="43" t="str">
        <f t="shared" si="11"/>
        <v>DOE-2.1E</v>
      </c>
      <c r="M58" s="44" t="s">
        <v>29</v>
      </c>
    </row>
    <row r="59" spans="1:13" ht="13.5" thickBot="1">
      <c r="A59" s="59"/>
      <c r="B59" s="86" t="str">
        <f t="shared" si="9"/>
        <v>NRCAN</v>
      </c>
      <c r="C59" s="87" t="str">
        <f t="shared" si="9"/>
        <v>NRCAN</v>
      </c>
      <c r="D59" s="87" t="str">
        <f t="shared" si="9"/>
        <v>NRCAN</v>
      </c>
      <c r="E59" s="60" t="s">
        <v>30</v>
      </c>
      <c r="F59" s="86" t="str">
        <f t="shared" si="10"/>
        <v>NRCAN</v>
      </c>
      <c r="G59" s="87" t="str">
        <f t="shared" si="10"/>
        <v>NRCAN</v>
      </c>
      <c r="H59" s="87" t="str">
        <f t="shared" si="10"/>
        <v>NRCAN</v>
      </c>
      <c r="I59" s="60" t="s">
        <v>30</v>
      </c>
      <c r="J59" s="87" t="str">
        <f t="shared" si="11"/>
        <v>NRCAN</v>
      </c>
      <c r="K59" s="87" t="str">
        <f t="shared" si="11"/>
        <v>NRCAN</v>
      </c>
      <c r="L59" s="87" t="str">
        <f t="shared" si="11"/>
        <v>NRCAN</v>
      </c>
      <c r="M59" s="60" t="s">
        <v>30</v>
      </c>
    </row>
    <row r="60" spans="1:13" ht="12.75">
      <c r="A60" s="39" t="str">
        <f>A50</f>
        <v>CASE HE210</v>
      </c>
      <c r="B60" s="70">
        <f>B!B79</f>
        <v>20.01</v>
      </c>
      <c r="C60" s="61">
        <f>C!B79</f>
        <v>20</v>
      </c>
      <c r="D60" s="61">
        <f>D!B79</f>
        <v>19.96</v>
      </c>
      <c r="E60" s="63">
        <f>YD!B79</f>
        <v>19.988</v>
      </c>
      <c r="F60" s="70">
        <f>B!B87</f>
        <v>21.45</v>
      </c>
      <c r="G60" s="61">
        <f>C!B87</f>
        <v>20</v>
      </c>
      <c r="H60" s="61">
        <f>D!B87</f>
        <v>20.05</v>
      </c>
      <c r="I60" s="63">
        <f>YD!B87</f>
        <v>20.111</v>
      </c>
      <c r="J60" s="61">
        <f>B!B95</f>
        <v>20</v>
      </c>
      <c r="K60" s="61">
        <f>C!B95</f>
        <v>20</v>
      </c>
      <c r="L60" s="61">
        <f>D!B95</f>
        <v>19.83</v>
      </c>
      <c r="M60" s="63">
        <f>YD!B95</f>
        <v>19.888</v>
      </c>
    </row>
    <row r="61" spans="1:13" ht="12.75">
      <c r="A61" s="39" t="str">
        <f>A51</f>
        <v>CASE HE220</v>
      </c>
      <c r="B61" s="70">
        <f>B!B80</f>
        <v>18.75</v>
      </c>
      <c r="C61" s="61">
        <f>C!B80</f>
        <v>18.53</v>
      </c>
      <c r="D61" s="61">
        <f>D!B80</f>
        <v>18.5</v>
      </c>
      <c r="E61" s="63">
        <f>YD!B80</f>
        <v>18.538</v>
      </c>
      <c r="F61" s="70">
        <f>B!B88</f>
        <v>22.7</v>
      </c>
      <c r="G61" s="61">
        <f>C!B88</f>
        <v>20</v>
      </c>
      <c r="H61" s="61">
        <f>D!B88</f>
        <v>20.05</v>
      </c>
      <c r="I61" s="63">
        <f>YD!B88</f>
        <v>20.111</v>
      </c>
      <c r="J61" s="61">
        <f>B!B96</f>
        <v>15</v>
      </c>
      <c r="K61" s="61">
        <f>C!B96</f>
        <v>15</v>
      </c>
      <c r="L61" s="61">
        <f>D!B96</f>
        <v>14.88</v>
      </c>
      <c r="M61" s="63">
        <f>YD!B96</f>
        <v>14.944</v>
      </c>
    </row>
    <row r="62" spans="1:13" ht="13.5" thickBot="1">
      <c r="A62" s="40" t="str">
        <f>A52</f>
        <v>CASE HE230</v>
      </c>
      <c r="B62" s="71">
        <f>B!B81</f>
        <v>15.48</v>
      </c>
      <c r="C62" s="64">
        <f>C!B81</f>
        <v>15.17</v>
      </c>
      <c r="D62" s="64">
        <f>D!B81</f>
        <v>15.46</v>
      </c>
      <c r="E62" s="66">
        <f>YD!B81</f>
        <v>15.838</v>
      </c>
      <c r="F62" s="71">
        <f>B!B89</f>
        <v>20.14</v>
      </c>
      <c r="G62" s="64">
        <f>C!B89</f>
        <v>20</v>
      </c>
      <c r="H62" s="64">
        <f>D!B89</f>
        <v>20.05</v>
      </c>
      <c r="I62" s="66">
        <f>YD!B89</f>
        <v>20.055</v>
      </c>
      <c r="J62" s="64">
        <f>B!B97</f>
        <v>1.45</v>
      </c>
      <c r="K62" s="64">
        <f>C!B97</f>
        <v>4.48</v>
      </c>
      <c r="L62" s="64">
        <f>D!B97</f>
        <v>5.33</v>
      </c>
      <c r="M62" s="66">
        <f>YD!B97</f>
        <v>3.666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2.140625" style="0" customWidth="1"/>
    <col min="2" max="2" width="9.57421875" style="0" bestFit="1" customWidth="1"/>
  </cols>
  <sheetData>
    <row r="1" ht="15.75">
      <c r="A1" s="186" t="s">
        <v>31</v>
      </c>
    </row>
    <row r="2" ht="15.75">
      <c r="A2" s="186" t="s">
        <v>61</v>
      </c>
    </row>
    <row r="3" ht="15.75">
      <c r="A3" s="193" t="s">
        <v>76</v>
      </c>
    </row>
    <row r="4" spans="1:9" ht="15">
      <c r="A4" s="1" t="s">
        <v>0</v>
      </c>
      <c r="B4" s="7"/>
      <c r="C4" s="1"/>
      <c r="D4" s="1"/>
      <c r="E4" s="1"/>
      <c r="F4" s="1"/>
      <c r="G4" s="1"/>
      <c r="H4" s="1"/>
      <c r="I4" s="1"/>
    </row>
    <row r="5" spans="1:9" ht="15">
      <c r="A5" s="1"/>
      <c r="B5" s="7"/>
      <c r="C5" s="1"/>
      <c r="D5" s="1"/>
      <c r="E5" s="1"/>
      <c r="F5" s="1"/>
      <c r="G5" s="1"/>
      <c r="H5" s="1"/>
      <c r="I5" s="1"/>
    </row>
    <row r="6" spans="1:9" ht="15">
      <c r="A6" s="1" t="s">
        <v>1</v>
      </c>
      <c r="B6" s="7"/>
      <c r="C6" s="1"/>
      <c r="D6" s="1"/>
      <c r="E6" s="1"/>
      <c r="F6" s="1"/>
      <c r="G6" s="1"/>
      <c r="H6" s="1"/>
      <c r="I6" s="1"/>
    </row>
    <row r="7" spans="1:9" ht="15">
      <c r="A7" s="1"/>
      <c r="B7" s="7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 t="s">
        <v>20</v>
      </c>
      <c r="B9" s="7"/>
      <c r="C9" s="1"/>
      <c r="D9" s="1"/>
      <c r="E9" s="1"/>
      <c r="F9" s="1"/>
      <c r="G9" s="1"/>
      <c r="H9" s="1"/>
      <c r="I9" s="1"/>
    </row>
    <row r="10" spans="1:9" ht="15">
      <c r="A10" s="1" t="s">
        <v>2</v>
      </c>
      <c r="B10" s="7"/>
      <c r="C10" s="1"/>
      <c r="D10" s="1"/>
      <c r="E10" s="1"/>
      <c r="F10" s="1"/>
      <c r="G10" s="1"/>
      <c r="H10" s="1"/>
      <c r="I10" s="1"/>
    </row>
    <row r="11" spans="1:9" ht="15">
      <c r="A11" s="1" t="s">
        <v>3</v>
      </c>
      <c r="B11" s="7"/>
      <c r="C11" s="1"/>
      <c r="D11" s="1"/>
      <c r="E11" s="1"/>
      <c r="F11" s="1"/>
      <c r="G11" s="1"/>
      <c r="H11" s="1"/>
      <c r="I11" s="1"/>
    </row>
    <row r="12" spans="1:9" ht="15">
      <c r="A12" s="1" t="s">
        <v>4</v>
      </c>
      <c r="B12" s="7"/>
      <c r="C12" s="1"/>
      <c r="D12" s="1"/>
      <c r="E12" s="1"/>
      <c r="F12" s="1"/>
      <c r="G12" s="1"/>
      <c r="H12" s="1"/>
      <c r="I12" s="1"/>
    </row>
    <row r="13" spans="1:9" ht="15">
      <c r="A13" s="1" t="s">
        <v>5</v>
      </c>
      <c r="B13" s="7"/>
      <c r="C13" s="1"/>
      <c r="D13" s="1"/>
      <c r="E13" s="1"/>
      <c r="F13" s="1"/>
      <c r="G13" s="1"/>
      <c r="H13" s="1"/>
      <c r="I13" s="1"/>
    </row>
    <row r="14" spans="1:9" ht="15">
      <c r="A14" s="1" t="s">
        <v>6</v>
      </c>
      <c r="B14" s="7"/>
      <c r="C14" s="1"/>
      <c r="D14" s="1"/>
      <c r="E14" s="1"/>
      <c r="F14" s="1"/>
      <c r="G14" s="1"/>
      <c r="H14" s="1"/>
      <c r="I14" s="1"/>
    </row>
    <row r="15" spans="1:9" ht="15">
      <c r="A15" s="1"/>
      <c r="B15" s="7"/>
      <c r="C15" s="1"/>
      <c r="D15" s="1"/>
      <c r="E15" s="1"/>
      <c r="F15" s="1"/>
      <c r="G15" s="1"/>
      <c r="H15" s="1"/>
      <c r="I15" s="1"/>
    </row>
    <row r="16" spans="1:9" ht="15">
      <c r="A16" s="1" t="s">
        <v>16</v>
      </c>
      <c r="B16" s="7"/>
      <c r="C16" s="1"/>
      <c r="D16" s="1"/>
      <c r="E16" s="1"/>
      <c r="F16" s="1"/>
      <c r="G16" s="1"/>
      <c r="H16" s="1"/>
      <c r="I16" s="1"/>
    </row>
    <row r="17" spans="1:9" ht="15">
      <c r="A17" s="1" t="s">
        <v>7</v>
      </c>
      <c r="B17" s="6"/>
      <c r="C17" s="1"/>
      <c r="D17" s="1"/>
      <c r="E17" s="1"/>
      <c r="F17" s="1"/>
      <c r="G17" s="1"/>
      <c r="H17" s="1"/>
      <c r="I17" s="1"/>
    </row>
    <row r="18" spans="1:9" ht="15">
      <c r="A18" s="1" t="s">
        <v>8</v>
      </c>
      <c r="B18" s="6"/>
      <c r="C18" s="1"/>
      <c r="D18" s="1"/>
      <c r="E18" s="1"/>
      <c r="F18" s="1"/>
      <c r="G18" s="1"/>
      <c r="H18" s="1"/>
      <c r="I18" s="1"/>
    </row>
    <row r="19" spans="1:9" ht="15.75" thickBot="1">
      <c r="A19" s="2"/>
      <c r="B19" s="8" t="s">
        <v>11</v>
      </c>
      <c r="C19" s="1"/>
      <c r="D19" s="1"/>
      <c r="E19" s="1"/>
      <c r="F19" s="1"/>
      <c r="G19" s="1"/>
      <c r="H19" s="1"/>
      <c r="I19" s="1"/>
    </row>
    <row r="20" spans="1:9" ht="12.75">
      <c r="A20" s="3" t="s">
        <v>64</v>
      </c>
      <c r="B20">
        <v>76.02973372</v>
      </c>
      <c r="C20" s="4"/>
      <c r="D20" s="4"/>
      <c r="E20" s="4"/>
      <c r="F20" s="4"/>
      <c r="G20" s="4"/>
      <c r="H20" s="4"/>
      <c r="I20" s="4"/>
    </row>
    <row r="21" spans="1:9" ht="12.75">
      <c r="A21" s="3" t="s">
        <v>65</v>
      </c>
      <c r="B21">
        <v>76.02973372</v>
      </c>
      <c r="C21" s="4"/>
      <c r="D21" s="4"/>
      <c r="E21" s="4"/>
      <c r="F21" s="4"/>
      <c r="G21" s="4"/>
      <c r="H21" s="4"/>
      <c r="I21" s="4"/>
    </row>
    <row r="22" spans="1:9" ht="12.75">
      <c r="A22" s="3" t="s">
        <v>66</v>
      </c>
      <c r="B22">
        <v>30.28866248</v>
      </c>
      <c r="C22" s="4"/>
      <c r="D22" s="4"/>
      <c r="E22" s="4"/>
      <c r="F22" s="4"/>
      <c r="G22" s="4"/>
      <c r="H22" s="4"/>
      <c r="I22" s="4"/>
    </row>
    <row r="23" spans="1:9" ht="12.75">
      <c r="A23" s="3" t="s">
        <v>67</v>
      </c>
      <c r="B23">
        <v>0.12027684</v>
      </c>
      <c r="C23" s="4"/>
      <c r="D23" s="4"/>
      <c r="E23" s="4"/>
      <c r="F23" s="4"/>
      <c r="G23" s="4"/>
      <c r="H23" s="4"/>
      <c r="I23" s="4"/>
    </row>
    <row r="24" spans="1:9" ht="12.75">
      <c r="A24" s="3" t="s">
        <v>68</v>
      </c>
      <c r="B24">
        <v>30.53027122</v>
      </c>
      <c r="C24" s="4"/>
      <c r="D24" s="4"/>
      <c r="E24" s="4"/>
      <c r="F24" s="4"/>
      <c r="G24" s="4"/>
      <c r="H24" s="4"/>
      <c r="I24" s="4"/>
    </row>
    <row r="25" spans="1:9" ht="12.75">
      <c r="A25" s="3" t="s">
        <v>69</v>
      </c>
      <c r="B25">
        <v>28.9930488</v>
      </c>
      <c r="C25" s="4"/>
      <c r="D25" s="4"/>
      <c r="E25" s="4"/>
      <c r="F25" s="4"/>
      <c r="G25" s="4"/>
      <c r="H25" s="4"/>
      <c r="I25" s="4"/>
    </row>
    <row r="26" spans="1:9" ht="12.75">
      <c r="A26" s="3" t="s">
        <v>70</v>
      </c>
      <c r="B26">
        <v>29.92466678</v>
      </c>
      <c r="C26" s="4"/>
      <c r="D26" s="4"/>
      <c r="E26" s="4"/>
      <c r="F26" s="4"/>
      <c r="G26" s="4"/>
      <c r="H26" s="4"/>
      <c r="I26" s="4"/>
    </row>
    <row r="27" spans="1:9" ht="12.75">
      <c r="A27" s="3" t="s">
        <v>71</v>
      </c>
      <c r="B27">
        <v>28.9930488</v>
      </c>
      <c r="C27" s="4"/>
      <c r="D27" s="4"/>
      <c r="E27" s="4"/>
      <c r="F27" s="4"/>
      <c r="G27" s="4"/>
      <c r="H27" s="4"/>
      <c r="I27" s="4"/>
    </row>
    <row r="28" spans="1:9" ht="12.75">
      <c r="A28" s="3" t="s">
        <v>72</v>
      </c>
      <c r="B28">
        <v>41.16949626</v>
      </c>
      <c r="C28" s="4"/>
      <c r="D28" s="4"/>
      <c r="E28" s="4"/>
      <c r="F28" s="4"/>
      <c r="G28" s="4"/>
      <c r="H28" s="4"/>
      <c r="I28" s="4"/>
    </row>
    <row r="29" spans="1:9" ht="12.75">
      <c r="A29" s="3" t="s">
        <v>73</v>
      </c>
      <c r="B29">
        <v>38.91694316</v>
      </c>
      <c r="C29" s="4"/>
      <c r="D29" s="4"/>
      <c r="E29" s="4"/>
      <c r="F29" s="4"/>
      <c r="G29" s="4"/>
      <c r="H29" s="4"/>
      <c r="I29" s="4"/>
    </row>
    <row r="30" spans="1:9" ht="12.75">
      <c r="A30" s="3" t="s">
        <v>74</v>
      </c>
      <c r="B30">
        <v>33.9518308</v>
      </c>
      <c r="C30" s="4"/>
      <c r="D30" s="4"/>
      <c r="E30" s="4"/>
      <c r="F30" s="4"/>
      <c r="G30" s="4"/>
      <c r="H30" s="4"/>
      <c r="I30" s="4"/>
    </row>
    <row r="31" spans="1:9" ht="12.75">
      <c r="A31" s="4"/>
      <c r="B31" s="9"/>
      <c r="C31" s="4"/>
      <c r="D31" s="4"/>
      <c r="E31" s="4"/>
      <c r="F31" s="4"/>
      <c r="G31" s="4"/>
      <c r="H31" s="4"/>
      <c r="I31" s="4"/>
    </row>
    <row r="32" spans="1:9" ht="15">
      <c r="A32" s="1" t="s">
        <v>17</v>
      </c>
      <c r="B32" s="7"/>
      <c r="C32" s="1"/>
      <c r="D32" s="1"/>
      <c r="E32" s="1"/>
      <c r="F32" s="1"/>
      <c r="G32" s="1"/>
      <c r="H32" s="1"/>
      <c r="I32" s="1"/>
    </row>
    <row r="33" spans="1:9" ht="15">
      <c r="A33" s="1" t="s">
        <v>7</v>
      </c>
      <c r="B33" s="6"/>
      <c r="C33" s="1"/>
      <c r="D33" s="1"/>
      <c r="E33" s="1"/>
      <c r="F33" s="1"/>
      <c r="G33" s="1"/>
      <c r="H33" s="1"/>
      <c r="I33" s="1"/>
    </row>
    <row r="34" spans="1:9" ht="15">
      <c r="A34" s="1" t="s">
        <v>8</v>
      </c>
      <c r="B34" s="6"/>
      <c r="C34" s="1"/>
      <c r="D34" s="1"/>
      <c r="E34" s="1"/>
      <c r="F34" s="1"/>
      <c r="G34" s="1"/>
      <c r="H34" s="1"/>
      <c r="I34" s="1"/>
    </row>
    <row r="35" spans="1:9" ht="15.75" thickBot="1">
      <c r="A35" s="2"/>
      <c r="B35" s="8" t="s">
        <v>11</v>
      </c>
      <c r="C35" s="1"/>
      <c r="D35" s="1"/>
      <c r="E35" s="1"/>
      <c r="F35" s="1"/>
      <c r="G35" s="1"/>
      <c r="H35" s="1"/>
      <c r="I35" s="1"/>
    </row>
    <row r="36" spans="1:9" ht="12.75">
      <c r="A36" s="3" t="s">
        <v>64</v>
      </c>
      <c r="B36">
        <v>76.62689768</v>
      </c>
      <c r="C36" s="4"/>
      <c r="D36" s="4"/>
      <c r="E36" s="4"/>
      <c r="F36" s="4"/>
      <c r="G36" s="4"/>
      <c r="H36" s="4"/>
      <c r="I36" s="4"/>
    </row>
    <row r="37" spans="1:9" ht="12.75">
      <c r="A37" s="3" t="s">
        <v>65</v>
      </c>
      <c r="B37">
        <v>95.7836221</v>
      </c>
      <c r="C37" s="4"/>
      <c r="D37" s="4"/>
      <c r="E37" s="4"/>
      <c r="F37" s="4"/>
      <c r="G37" s="4"/>
      <c r="H37" s="4"/>
      <c r="I37" s="4"/>
    </row>
    <row r="38" spans="1:9" ht="12.75">
      <c r="A38" s="3" t="s">
        <v>66</v>
      </c>
      <c r="B38">
        <v>37.50316276</v>
      </c>
      <c r="C38" s="4"/>
      <c r="D38" s="4"/>
      <c r="E38" s="4"/>
      <c r="F38" s="4"/>
      <c r="G38" s="4"/>
      <c r="H38" s="4"/>
      <c r="I38" s="4"/>
    </row>
    <row r="39" spans="1:9" ht="12.75">
      <c r="A39" s="3" t="s">
        <v>67</v>
      </c>
      <c r="B39">
        <v>0.09917564</v>
      </c>
      <c r="C39" s="4"/>
      <c r="D39" s="4"/>
      <c r="E39" s="4"/>
      <c r="F39" s="4"/>
      <c r="G39" s="4"/>
      <c r="H39" s="4"/>
      <c r="I39" s="4"/>
    </row>
    <row r="40" spans="1:9" ht="12.75">
      <c r="A40" s="3" t="s">
        <v>68</v>
      </c>
      <c r="B40">
        <v>38.01275674</v>
      </c>
      <c r="C40" s="4"/>
      <c r="D40" s="4"/>
      <c r="E40" s="4"/>
      <c r="F40" s="4"/>
      <c r="G40" s="4"/>
      <c r="H40" s="4"/>
      <c r="I40" s="4"/>
    </row>
    <row r="41" spans="1:9" ht="12.75">
      <c r="A41" s="3" t="s">
        <v>69</v>
      </c>
      <c r="B41">
        <v>36.09571272</v>
      </c>
      <c r="C41" s="4"/>
      <c r="D41" s="4"/>
      <c r="E41" s="4"/>
      <c r="F41" s="4"/>
      <c r="G41" s="4"/>
      <c r="H41" s="4"/>
      <c r="I41" s="4"/>
    </row>
    <row r="42" spans="1:9" ht="12.75">
      <c r="A42" s="3" t="s">
        <v>70</v>
      </c>
      <c r="B42">
        <v>37.24572812</v>
      </c>
      <c r="C42" s="4"/>
      <c r="D42" s="4"/>
      <c r="E42" s="4"/>
      <c r="F42" s="4"/>
      <c r="G42" s="4"/>
      <c r="H42" s="4"/>
      <c r="I42" s="4"/>
    </row>
    <row r="43" spans="1:9" ht="12.75">
      <c r="A43" s="3" t="s">
        <v>71</v>
      </c>
      <c r="B43">
        <v>36.09571272</v>
      </c>
      <c r="C43" s="4"/>
      <c r="D43" s="4"/>
      <c r="E43" s="4"/>
      <c r="F43" s="4"/>
      <c r="G43" s="4"/>
      <c r="H43" s="4"/>
      <c r="I43" s="4"/>
    </row>
    <row r="44" spans="1:9" ht="12.75">
      <c r="A44" s="3" t="s">
        <v>72</v>
      </c>
      <c r="B44">
        <v>51.24742938</v>
      </c>
      <c r="C44" s="4"/>
      <c r="D44" s="4"/>
      <c r="E44" s="4"/>
      <c r="F44" s="4"/>
      <c r="G44" s="4"/>
      <c r="H44" s="4"/>
      <c r="I44" s="4"/>
    </row>
    <row r="45" spans="1:9" ht="12.75">
      <c r="A45" s="3" t="s">
        <v>73</v>
      </c>
      <c r="B45">
        <v>48.40509774</v>
      </c>
      <c r="C45" s="4"/>
      <c r="D45" s="4"/>
      <c r="E45" s="4"/>
      <c r="F45" s="4"/>
      <c r="G45" s="4"/>
      <c r="H45" s="4"/>
      <c r="I45" s="4"/>
    </row>
    <row r="46" spans="1:9" ht="12.75">
      <c r="A46" s="3" t="s">
        <v>74</v>
      </c>
      <c r="B46">
        <v>42.67928712</v>
      </c>
      <c r="C46" s="4"/>
      <c r="D46" s="4"/>
      <c r="E46" s="4"/>
      <c r="F46" s="4"/>
      <c r="G46" s="4"/>
      <c r="H46" s="4"/>
      <c r="I46" s="4"/>
    </row>
    <row r="47" spans="1:9" ht="12.75">
      <c r="A47" s="4"/>
      <c r="B47" s="9"/>
      <c r="C47" s="4"/>
      <c r="D47" s="4"/>
      <c r="E47" s="4"/>
      <c r="F47" s="4"/>
      <c r="G47" s="4"/>
      <c r="H47" s="4"/>
      <c r="I47" s="4"/>
    </row>
    <row r="48" spans="1:9" ht="15">
      <c r="A48" s="1" t="s">
        <v>10</v>
      </c>
      <c r="B48" s="9"/>
      <c r="C48" s="4"/>
      <c r="D48" s="4"/>
      <c r="E48" s="4"/>
      <c r="F48" s="4"/>
      <c r="G48" s="4"/>
      <c r="H48" s="4"/>
      <c r="I48" s="4"/>
    </row>
    <row r="49" spans="1:9" ht="15">
      <c r="A49" s="1" t="s">
        <v>7</v>
      </c>
      <c r="B49" s="6"/>
      <c r="C49" s="1"/>
      <c r="D49" s="1"/>
      <c r="E49" s="1"/>
      <c r="F49" s="1"/>
      <c r="G49" s="1"/>
      <c r="H49" s="1"/>
      <c r="I49" s="1"/>
    </row>
    <row r="50" spans="1:9" ht="15">
      <c r="A50" s="1" t="s">
        <v>8</v>
      </c>
      <c r="B50" s="6"/>
      <c r="C50" s="1"/>
      <c r="D50" s="1"/>
      <c r="E50" s="1"/>
      <c r="F50" s="1"/>
      <c r="G50" s="1"/>
      <c r="H50" s="1"/>
      <c r="I50" s="1"/>
    </row>
    <row r="51" spans="1:9" ht="18.75" thickBot="1">
      <c r="A51" s="2"/>
      <c r="B51" s="8" t="s">
        <v>9</v>
      </c>
      <c r="C51" s="1"/>
      <c r="D51" s="1"/>
      <c r="E51" s="1"/>
      <c r="F51" s="1"/>
      <c r="G51" s="1"/>
      <c r="H51" s="1"/>
      <c r="I51" s="1"/>
    </row>
    <row r="52" spans="1:9" ht="12.75">
      <c r="A52" s="3" t="s">
        <v>64</v>
      </c>
      <c r="B52" s="192">
        <v>0.00025932321339614466</v>
      </c>
      <c r="C52" s="4"/>
      <c r="D52" s="4"/>
      <c r="E52" s="4"/>
      <c r="F52" s="4"/>
      <c r="G52" s="4"/>
      <c r="H52" s="4"/>
      <c r="I52" s="4"/>
    </row>
    <row r="53" spans="1:9" ht="12.75">
      <c r="A53" s="3" t="s">
        <v>65</v>
      </c>
      <c r="B53" s="192">
        <v>0.00032415401674518087</v>
      </c>
      <c r="C53" s="4"/>
      <c r="D53" s="4"/>
      <c r="E53" s="4"/>
      <c r="F53" s="4"/>
      <c r="G53" s="4"/>
      <c r="H53" s="4"/>
      <c r="I53" s="4"/>
    </row>
    <row r="54" spans="1:9" ht="12.75">
      <c r="A54" s="3" t="s">
        <v>66</v>
      </c>
      <c r="B54" s="192">
        <v>0.0001269194104667533</v>
      </c>
      <c r="C54" s="4"/>
      <c r="D54" s="4"/>
      <c r="E54" s="4"/>
      <c r="F54" s="4"/>
      <c r="G54" s="4"/>
      <c r="H54" s="4"/>
      <c r="I54" s="4"/>
    </row>
    <row r="55" spans="1:9" ht="12.75">
      <c r="A55" s="3" t="s">
        <v>67</v>
      </c>
      <c r="B55" s="192">
        <v>3.356333928958198E-07</v>
      </c>
      <c r="C55" s="4"/>
      <c r="D55" s="4"/>
      <c r="E55" s="4"/>
      <c r="F55" s="4"/>
      <c r="G55" s="4"/>
      <c r="H55" s="4"/>
      <c r="I55" s="4"/>
    </row>
    <row r="56" spans="1:9" ht="12.75">
      <c r="A56" s="3" t="s">
        <v>68</v>
      </c>
      <c r="B56" s="192">
        <v>0.0001286439948153563</v>
      </c>
      <c r="C56" s="4"/>
      <c r="D56" s="4"/>
      <c r="E56" s="4"/>
      <c r="F56" s="4"/>
      <c r="G56" s="4"/>
      <c r="H56" s="4"/>
      <c r="I56" s="4"/>
    </row>
    <row r="57" spans="1:9" ht="12.75">
      <c r="A57" s="3" t="s">
        <v>69</v>
      </c>
      <c r="B57" s="192">
        <v>0.0001221562727420403</v>
      </c>
      <c r="C57" s="4"/>
      <c r="D57" s="4"/>
      <c r="E57" s="4"/>
      <c r="F57" s="4"/>
      <c r="G57" s="4"/>
      <c r="H57" s="4"/>
      <c r="I57" s="4"/>
    </row>
    <row r="58" spans="1:9" ht="12.75">
      <c r="A58" s="3" t="s">
        <v>70</v>
      </c>
      <c r="B58" s="192">
        <v>0.000126048191872428</v>
      </c>
      <c r="C58" s="4"/>
      <c r="D58" s="4"/>
      <c r="E58" s="4"/>
      <c r="F58" s="4"/>
      <c r="G58" s="4"/>
      <c r="H58" s="4"/>
      <c r="I58" s="4"/>
    </row>
    <row r="59" spans="1:9" ht="12.75">
      <c r="A59" s="3" t="s">
        <v>71</v>
      </c>
      <c r="B59" s="192">
        <v>0.0001221562727420403</v>
      </c>
      <c r="C59" s="4"/>
      <c r="D59" s="4"/>
      <c r="E59" s="4"/>
      <c r="F59" s="4"/>
      <c r="G59" s="4"/>
      <c r="H59" s="4"/>
      <c r="I59" s="4"/>
    </row>
    <row r="60" spans="1:9" ht="12.75">
      <c r="A60" s="3" t="s">
        <v>72</v>
      </c>
      <c r="B60" s="192">
        <v>0.00017343319992690057</v>
      </c>
      <c r="C60" s="4"/>
      <c r="D60" s="4"/>
      <c r="E60" s="4"/>
      <c r="F60" s="4"/>
      <c r="G60" s="4"/>
      <c r="H60" s="4"/>
      <c r="I60" s="4"/>
    </row>
    <row r="61" spans="1:9" ht="12.75">
      <c r="A61" s="3" t="s">
        <v>73</v>
      </c>
      <c r="B61" s="192">
        <v>0.00016381408970922678</v>
      </c>
      <c r="C61" s="4"/>
      <c r="D61" s="4"/>
      <c r="E61" s="4"/>
      <c r="F61" s="4"/>
      <c r="G61" s="4"/>
      <c r="H61" s="4"/>
      <c r="I61" s="4"/>
    </row>
    <row r="62" spans="1:9" ht="12.75">
      <c r="A62" s="3" t="s">
        <v>74</v>
      </c>
      <c r="B62" s="192">
        <v>0.00014443661712150747</v>
      </c>
      <c r="C62" s="4"/>
      <c r="D62" s="4"/>
      <c r="E62" s="4"/>
      <c r="F62" s="4"/>
      <c r="G62" s="4"/>
      <c r="H62" s="4"/>
      <c r="I62" s="4"/>
    </row>
    <row r="63" spans="1:9" ht="12.75">
      <c r="A63" s="3"/>
      <c r="B63" s="9"/>
      <c r="C63" s="4"/>
      <c r="D63" s="4"/>
      <c r="E63" s="4"/>
      <c r="F63" s="4"/>
      <c r="G63" s="4"/>
      <c r="H63" s="4"/>
      <c r="I63" s="4"/>
    </row>
    <row r="64" spans="1:9" ht="15">
      <c r="A64" s="1" t="s">
        <v>18</v>
      </c>
      <c r="B64" s="9"/>
      <c r="C64" s="4"/>
      <c r="D64" s="4"/>
      <c r="E64" s="4"/>
      <c r="F64" s="4"/>
      <c r="G64" s="4"/>
      <c r="H64" s="4"/>
      <c r="I64" s="4"/>
    </row>
    <row r="65" spans="1:9" ht="15">
      <c r="A65" s="1" t="s">
        <v>7</v>
      </c>
      <c r="B65" s="6"/>
      <c r="C65" s="1"/>
      <c r="D65" s="1"/>
      <c r="E65" s="1"/>
      <c r="F65" s="1"/>
      <c r="G65" s="1"/>
      <c r="H65" s="1"/>
      <c r="I65" s="1"/>
    </row>
    <row r="66" spans="1:9" ht="15">
      <c r="A66" s="1" t="s">
        <v>8</v>
      </c>
      <c r="B66" s="6"/>
      <c r="C66" s="1"/>
      <c r="D66" s="1"/>
      <c r="E66" s="1"/>
      <c r="F66" s="1"/>
      <c r="G66" s="1"/>
      <c r="H66" s="1"/>
      <c r="I66" s="1"/>
    </row>
    <row r="67" spans="1:9" ht="15.75" thickBot="1">
      <c r="A67" s="2"/>
      <c r="B67" s="8" t="s">
        <v>12</v>
      </c>
      <c r="C67" s="1"/>
      <c r="D67" s="1"/>
      <c r="E67" s="1"/>
      <c r="F67" s="1"/>
      <c r="G67" s="1"/>
      <c r="H67" s="1"/>
      <c r="I67" s="1"/>
    </row>
    <row r="68" spans="1:9" ht="12.75">
      <c r="A68" s="3" t="s">
        <v>69</v>
      </c>
      <c r="B68" s="5">
        <v>432</v>
      </c>
      <c r="C68" s="4"/>
      <c r="D68" s="4"/>
      <c r="E68" s="4"/>
      <c r="F68" s="4"/>
      <c r="G68" s="4"/>
      <c r="H68" s="4"/>
      <c r="I68" s="4"/>
    </row>
    <row r="69" spans="1:9" ht="12.75">
      <c r="A69" s="3" t="s">
        <v>70</v>
      </c>
      <c r="B69" s="5">
        <v>169</v>
      </c>
      <c r="C69" s="4"/>
      <c r="D69" s="4"/>
      <c r="E69" s="4"/>
      <c r="F69" s="4"/>
      <c r="G69" s="4"/>
      <c r="H69" s="4"/>
      <c r="I69" s="4"/>
    </row>
    <row r="70" spans="1:9" ht="12.75">
      <c r="A70" s="3" t="s">
        <v>71</v>
      </c>
      <c r="B70" s="5">
        <v>472</v>
      </c>
      <c r="C70" s="4"/>
      <c r="D70" s="4"/>
      <c r="E70" s="4"/>
      <c r="F70" s="4"/>
      <c r="G70" s="4"/>
      <c r="H70" s="4"/>
      <c r="I70" s="4"/>
    </row>
    <row r="71" spans="1:9" ht="12.75">
      <c r="A71" s="3" t="s">
        <v>72</v>
      </c>
      <c r="B71" s="5">
        <v>293</v>
      </c>
      <c r="C71" s="4"/>
      <c r="D71" s="4"/>
      <c r="E71" s="4"/>
      <c r="F71" s="4"/>
      <c r="G71" s="4"/>
      <c r="H71" s="4"/>
      <c r="I71" s="4"/>
    </row>
    <row r="72" spans="1:9" ht="12.75">
      <c r="A72" s="3" t="s">
        <v>73</v>
      </c>
      <c r="B72" s="5">
        <v>275</v>
      </c>
      <c r="C72" s="4"/>
      <c r="D72" s="4"/>
      <c r="E72" s="4"/>
      <c r="F72" s="4"/>
      <c r="G72" s="4"/>
      <c r="H72" s="4"/>
      <c r="I72" s="4"/>
    </row>
    <row r="73" spans="1:9" ht="12.75">
      <c r="A73" s="3" t="s">
        <v>74</v>
      </c>
      <c r="B73" s="5">
        <v>474</v>
      </c>
      <c r="C73" s="4"/>
      <c r="D73" s="4"/>
      <c r="E73" s="4"/>
      <c r="F73" s="4"/>
      <c r="G73" s="4"/>
      <c r="H73" s="4"/>
      <c r="I73" s="4"/>
    </row>
    <row r="74" spans="1:9" ht="12.75">
      <c r="A74" s="3"/>
      <c r="B74" s="9"/>
      <c r="C74" s="4"/>
      <c r="D74" s="4"/>
      <c r="E74" s="4"/>
      <c r="F74" s="4"/>
      <c r="G74" s="4"/>
      <c r="H74" s="4"/>
      <c r="I74" s="4"/>
    </row>
    <row r="75" spans="1:9" ht="15">
      <c r="A75" s="1" t="s">
        <v>14</v>
      </c>
      <c r="B75" s="7"/>
      <c r="C75" s="4"/>
      <c r="D75" s="4"/>
      <c r="E75" s="4"/>
      <c r="F75" s="4"/>
      <c r="G75" s="4"/>
      <c r="H75" s="4"/>
      <c r="I75" s="4"/>
    </row>
    <row r="76" spans="1:9" ht="15">
      <c r="A76" s="1" t="s">
        <v>7</v>
      </c>
      <c r="B76" s="6"/>
      <c r="C76" s="4"/>
      <c r="D76" s="4"/>
      <c r="E76" s="4"/>
      <c r="F76" s="4"/>
      <c r="G76" s="4"/>
      <c r="H76" s="4"/>
      <c r="I76" s="4"/>
    </row>
    <row r="77" spans="1:9" ht="15">
      <c r="A77" s="1" t="s">
        <v>8</v>
      </c>
      <c r="B77" s="6"/>
      <c r="C77" s="4"/>
      <c r="D77" s="4"/>
      <c r="E77" s="4"/>
      <c r="F77" s="4"/>
      <c r="G77" s="4"/>
      <c r="H77" s="4"/>
      <c r="I77" s="4"/>
    </row>
    <row r="78" spans="1:9" ht="15.75" thickBot="1">
      <c r="A78" s="2"/>
      <c r="B78" s="8" t="s">
        <v>13</v>
      </c>
      <c r="C78" s="4"/>
      <c r="D78" s="4"/>
      <c r="E78" s="4"/>
      <c r="F78" s="4"/>
      <c r="G78" s="4"/>
      <c r="H78" s="4"/>
      <c r="I78" s="4"/>
    </row>
    <row r="79" spans="1:9" ht="12.75">
      <c r="A79" s="3" t="s">
        <v>72</v>
      </c>
      <c r="B79" s="5">
        <v>19.988</v>
      </c>
      <c r="C79" s="4"/>
      <c r="D79" s="4"/>
      <c r="E79" s="4"/>
      <c r="F79" s="4"/>
      <c r="G79" s="4"/>
      <c r="H79" s="4"/>
      <c r="I79" s="4"/>
    </row>
    <row r="80" spans="1:9" ht="12.75">
      <c r="A80" s="3" t="s">
        <v>73</v>
      </c>
      <c r="B80" s="5">
        <v>18.538</v>
      </c>
      <c r="C80" s="4"/>
      <c r="D80" s="4"/>
      <c r="E80" s="4"/>
      <c r="F80" s="4"/>
      <c r="G80" s="4"/>
      <c r="H80" s="4"/>
      <c r="I80" s="4"/>
    </row>
    <row r="81" spans="1:9" ht="12.75">
      <c r="A81" s="3" t="s">
        <v>74</v>
      </c>
      <c r="B81" s="5">
        <v>15.838</v>
      </c>
      <c r="C81" s="4"/>
      <c r="D81" s="4"/>
      <c r="E81" s="4"/>
      <c r="F81" s="4"/>
      <c r="G81" s="4"/>
      <c r="H81" s="4"/>
      <c r="I81" s="4"/>
    </row>
    <row r="82" spans="1:9" ht="12.75">
      <c r="A82" s="4"/>
      <c r="B82" s="9"/>
      <c r="C82" s="4"/>
      <c r="D82" s="4"/>
      <c r="E82" s="4"/>
      <c r="F82" s="4"/>
      <c r="G82" s="4"/>
      <c r="H82" s="4"/>
      <c r="I82" s="4"/>
    </row>
    <row r="83" spans="1:9" ht="15">
      <c r="A83" s="1" t="s">
        <v>19</v>
      </c>
      <c r="B83" s="7"/>
      <c r="C83" s="1"/>
      <c r="D83" s="1"/>
      <c r="E83" s="1"/>
      <c r="F83" s="1"/>
      <c r="G83" s="1"/>
      <c r="H83" s="1"/>
      <c r="I83" s="1"/>
    </row>
    <row r="84" spans="1:9" ht="15">
      <c r="A84" s="1" t="s">
        <v>7</v>
      </c>
      <c r="B84" s="6"/>
      <c r="C84" s="1"/>
      <c r="D84" s="1"/>
      <c r="E84" s="1"/>
      <c r="F84" s="1"/>
      <c r="G84" s="1"/>
      <c r="H84" s="1"/>
      <c r="I84" s="1"/>
    </row>
    <row r="85" spans="1:9" ht="15">
      <c r="A85" s="1" t="s">
        <v>8</v>
      </c>
      <c r="B85" s="6"/>
      <c r="C85" s="1"/>
      <c r="D85" s="1"/>
      <c r="E85" s="1"/>
      <c r="F85" s="1"/>
      <c r="G85" s="1"/>
      <c r="H85" s="1"/>
      <c r="I85" s="1"/>
    </row>
    <row r="86" spans="1:9" ht="15.75" thickBot="1">
      <c r="A86" s="2"/>
      <c r="B86" s="8" t="s">
        <v>13</v>
      </c>
      <c r="C86" s="12"/>
      <c r="D86" s="12"/>
      <c r="E86" s="1"/>
      <c r="F86" s="1"/>
      <c r="G86" s="1"/>
      <c r="H86" s="1"/>
      <c r="I86" s="1"/>
    </row>
    <row r="87" spans="1:9" ht="12.75">
      <c r="A87" s="3" t="s">
        <v>72</v>
      </c>
      <c r="B87" s="5">
        <v>20.111</v>
      </c>
      <c r="C87" s="10"/>
      <c r="D87" s="11"/>
      <c r="E87" s="4"/>
      <c r="F87" s="4"/>
      <c r="G87" s="4"/>
      <c r="H87" s="4"/>
      <c r="I87" s="4"/>
    </row>
    <row r="88" spans="1:9" ht="12.75">
      <c r="A88" s="3" t="s">
        <v>73</v>
      </c>
      <c r="B88" s="5">
        <v>20.111</v>
      </c>
      <c r="C88" s="10"/>
      <c r="D88" s="11"/>
      <c r="E88" s="4"/>
      <c r="F88" s="4"/>
      <c r="G88" s="4"/>
      <c r="H88" s="4"/>
      <c r="I88" s="4"/>
    </row>
    <row r="89" spans="1:9" ht="12.75">
      <c r="A89" s="3" t="s">
        <v>74</v>
      </c>
      <c r="B89" s="5">
        <v>20.055</v>
      </c>
      <c r="C89" s="10"/>
      <c r="D89" s="11"/>
      <c r="E89" s="4"/>
      <c r="F89" s="4"/>
      <c r="G89" s="4"/>
      <c r="H89" s="4"/>
      <c r="I89" s="4"/>
    </row>
    <row r="90" spans="1:9" ht="12.75">
      <c r="A90" s="4"/>
      <c r="B90" s="9"/>
      <c r="C90" s="4"/>
      <c r="D90" s="4"/>
      <c r="E90" s="4"/>
      <c r="F90" s="4"/>
      <c r="G90" s="4"/>
      <c r="H90" s="4"/>
      <c r="I90" s="4"/>
    </row>
    <row r="91" spans="1:9" ht="15">
      <c r="A91" s="1" t="s">
        <v>15</v>
      </c>
      <c r="B91" s="7"/>
      <c r="C91" s="1"/>
      <c r="D91" s="1"/>
      <c r="E91" s="1"/>
      <c r="F91" s="1"/>
      <c r="G91" s="1"/>
      <c r="H91" s="1"/>
      <c r="I91" s="1"/>
    </row>
    <row r="92" spans="1:9" ht="15">
      <c r="A92" s="1" t="s">
        <v>7</v>
      </c>
      <c r="B92" s="6"/>
      <c r="C92" s="1"/>
      <c r="D92" s="1"/>
      <c r="E92" s="1"/>
      <c r="F92" s="1"/>
      <c r="G92" s="1"/>
      <c r="H92" s="1"/>
      <c r="I92" s="1"/>
    </row>
    <row r="93" spans="1:9" ht="15">
      <c r="A93" s="1" t="s">
        <v>8</v>
      </c>
      <c r="B93" s="6"/>
      <c r="C93" s="1"/>
      <c r="D93" s="1"/>
      <c r="E93" s="1"/>
      <c r="F93" s="1"/>
      <c r="G93" s="1"/>
      <c r="H93" s="1"/>
      <c r="I93" s="1"/>
    </row>
    <row r="94" spans="1:9" ht="15.75" thickBot="1">
      <c r="A94" s="2"/>
      <c r="B94" s="8" t="s">
        <v>13</v>
      </c>
      <c r="C94" s="12"/>
      <c r="D94" s="12"/>
      <c r="E94" s="1"/>
      <c r="F94" s="1"/>
      <c r="G94" s="1"/>
      <c r="H94" s="1"/>
      <c r="I94" s="1"/>
    </row>
    <row r="95" spans="1:9" ht="12.75">
      <c r="A95" s="3" t="s">
        <v>72</v>
      </c>
      <c r="B95" s="5">
        <v>19.888</v>
      </c>
      <c r="C95" s="10"/>
      <c r="D95" s="11"/>
      <c r="E95" s="4"/>
      <c r="F95" s="4"/>
      <c r="G95" s="4"/>
      <c r="H95" s="4"/>
      <c r="I95" s="4"/>
    </row>
    <row r="96" spans="1:9" ht="12.75">
      <c r="A96" s="3" t="s">
        <v>73</v>
      </c>
      <c r="B96" s="5">
        <v>14.944</v>
      </c>
      <c r="C96" s="10"/>
      <c r="D96" s="11"/>
      <c r="E96" s="4"/>
      <c r="F96" s="4"/>
      <c r="G96" s="4"/>
      <c r="H96" s="4"/>
      <c r="I96" s="4"/>
    </row>
    <row r="97" spans="1:9" ht="12.75">
      <c r="A97" s="3" t="s">
        <v>74</v>
      </c>
      <c r="B97" s="5">
        <v>3.666</v>
      </c>
      <c r="C97" s="10"/>
      <c r="D97" s="11"/>
      <c r="E97" s="4"/>
      <c r="F97" s="4"/>
      <c r="G97" s="4"/>
      <c r="H97" s="4"/>
      <c r="I97" s="4"/>
    </row>
    <row r="98" spans="1:9" ht="12.75">
      <c r="A98" s="4"/>
      <c r="B98" s="9"/>
      <c r="C98" s="4"/>
      <c r="D98" s="4"/>
      <c r="E98" s="4"/>
      <c r="F98" s="4"/>
      <c r="G98" s="4"/>
      <c r="H98" s="4"/>
      <c r="I98" s="4"/>
    </row>
    <row r="99" spans="1:9" ht="12.75">
      <c r="A99" s="4"/>
      <c r="B99" s="9"/>
      <c r="C99" s="4"/>
      <c r="D99" s="4"/>
      <c r="E99" s="4"/>
      <c r="F99" s="4"/>
      <c r="G99" s="4"/>
      <c r="H99" s="4"/>
      <c r="I99" s="4"/>
    </row>
    <row r="100" spans="1:9" ht="12.75">
      <c r="A100" s="4"/>
      <c r="B100" s="9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9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9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9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9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9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9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9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9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9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9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9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9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9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9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9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9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9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9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9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9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9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9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9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9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9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9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9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9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9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9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9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9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9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9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9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9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9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9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9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9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9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9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9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9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9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9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9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9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9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9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9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9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9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9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9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9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9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9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9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9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9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9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9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9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9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9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9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9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9"/>
      <c r="C169" s="4"/>
      <c r="D169" s="4"/>
      <c r="E169" s="4"/>
      <c r="F169" s="4"/>
      <c r="G169" s="4"/>
      <c r="H169" s="4"/>
      <c r="I16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70">
      <selection activeCell="E56" sqref="E56"/>
    </sheetView>
  </sheetViews>
  <sheetFormatPr defaultColWidth="9.140625" defaultRowHeight="12.75"/>
  <cols>
    <col min="1" max="1" width="14.8515625" style="4" customWidth="1"/>
    <col min="2" max="2" width="14.57421875" style="9" bestFit="1" customWidth="1"/>
    <col min="3" max="16384" width="9.140625" style="4" customWidth="1"/>
  </cols>
  <sheetData>
    <row r="1" spans="1:9" ht="12.75">
      <c r="A1" t="s">
        <v>22</v>
      </c>
      <c r="B1"/>
      <c r="C1"/>
      <c r="D1"/>
      <c r="E1"/>
      <c r="F1"/>
      <c r="G1"/>
      <c r="H1"/>
      <c r="I1"/>
    </row>
    <row r="2" spans="1:9" ht="15.75">
      <c r="A2" s="14" t="s">
        <v>23</v>
      </c>
      <c r="B2" s="15"/>
      <c r="C2" s="15"/>
      <c r="D2" s="15"/>
      <c r="E2" s="15"/>
      <c r="F2" s="15"/>
      <c r="G2" s="15"/>
      <c r="H2" s="15"/>
      <c r="I2" s="16"/>
    </row>
    <row r="3" spans="1:9" s="1" customFormat="1" ht="15.75">
      <c r="A3" s="17"/>
      <c r="B3" s="18"/>
      <c r="C3" s="18"/>
      <c r="D3" s="18"/>
      <c r="E3" s="18"/>
      <c r="F3" s="18"/>
      <c r="G3" s="18"/>
      <c r="H3" s="18"/>
      <c r="I3" s="19"/>
    </row>
    <row r="4" spans="1:2" s="1" customFormat="1" ht="15">
      <c r="A4" s="1" t="s">
        <v>0</v>
      </c>
      <c r="B4" s="7"/>
    </row>
    <row r="5" s="1" customFormat="1" ht="15">
      <c r="B5" s="7"/>
    </row>
    <row r="6" spans="1:2" s="1" customFormat="1" ht="15">
      <c r="A6" s="1" t="s">
        <v>1</v>
      </c>
      <c r="B6" s="7"/>
    </row>
    <row r="7" s="1" customFormat="1" ht="15">
      <c r="B7" s="7"/>
    </row>
    <row r="8" s="1" customFormat="1" ht="15"/>
    <row r="9" spans="1:2" s="1" customFormat="1" ht="15">
      <c r="A9" s="1" t="s">
        <v>20</v>
      </c>
      <c r="B9" s="7"/>
    </row>
    <row r="10" spans="1:2" s="1" customFormat="1" ht="15">
      <c r="A10" s="1" t="s">
        <v>2</v>
      </c>
      <c r="B10" s="7"/>
    </row>
    <row r="11" spans="1:2" s="1" customFormat="1" ht="15">
      <c r="A11" s="1" t="s">
        <v>3</v>
      </c>
      <c r="B11" s="7"/>
    </row>
    <row r="12" spans="1:2" s="1" customFormat="1" ht="15">
      <c r="A12" s="1" t="s">
        <v>4</v>
      </c>
      <c r="B12" s="7"/>
    </row>
    <row r="13" spans="1:2" s="1" customFormat="1" ht="15">
      <c r="A13" s="1" t="s">
        <v>5</v>
      </c>
      <c r="B13" s="7"/>
    </row>
    <row r="14" spans="1:2" s="1" customFormat="1" ht="15">
      <c r="A14" s="1" t="s">
        <v>6</v>
      </c>
      <c r="B14" s="7"/>
    </row>
    <row r="15" s="1" customFormat="1" ht="15">
      <c r="B15" s="7"/>
    </row>
    <row r="16" spans="1:2" s="1" customFormat="1" ht="15">
      <c r="A16" s="1" t="s">
        <v>16</v>
      </c>
      <c r="B16" s="7"/>
    </row>
    <row r="17" spans="1:2" s="1" customFormat="1" ht="15">
      <c r="A17" s="1" t="s">
        <v>7</v>
      </c>
      <c r="B17" s="6"/>
    </row>
    <row r="18" spans="1:2" s="1" customFormat="1" ht="15">
      <c r="A18" s="1" t="s">
        <v>8</v>
      </c>
      <c r="B18" s="6"/>
    </row>
    <row r="19" spans="1:2" s="1" customFormat="1" ht="15.75" thickBot="1">
      <c r="A19" s="2"/>
      <c r="B19" s="8" t="s">
        <v>11</v>
      </c>
    </row>
    <row r="20" spans="1:2" ht="12.75">
      <c r="A20" s="3" t="s">
        <v>64</v>
      </c>
      <c r="B20" s="5">
        <v>77.94</v>
      </c>
    </row>
    <row r="21" spans="1:2" ht="12.75">
      <c r="A21" s="3" t="s">
        <v>65</v>
      </c>
      <c r="B21" s="5">
        <v>77.94</v>
      </c>
    </row>
    <row r="22" spans="1:2" ht="12.75">
      <c r="A22" s="3" t="s">
        <v>66</v>
      </c>
      <c r="B22" s="5">
        <v>31.25</v>
      </c>
    </row>
    <row r="23" spans="1:2" ht="12.75">
      <c r="A23" s="3" t="s">
        <v>67</v>
      </c>
      <c r="B23" s="5">
        <v>0</v>
      </c>
    </row>
    <row r="24" spans="1:2" ht="12.75">
      <c r="A24" s="3" t="s">
        <v>68</v>
      </c>
      <c r="B24" s="5">
        <v>31.26</v>
      </c>
    </row>
    <row r="25" spans="1:2" ht="12.75">
      <c r="A25" s="3" t="s">
        <v>69</v>
      </c>
      <c r="B25" s="5">
        <v>29.88</v>
      </c>
    </row>
    <row r="26" spans="1:2" ht="12.75">
      <c r="A26" s="3" t="s">
        <v>70</v>
      </c>
      <c r="B26" s="5">
        <v>31.26</v>
      </c>
    </row>
    <row r="27" spans="1:2" ht="12.75">
      <c r="A27" s="3" t="s">
        <v>71</v>
      </c>
      <c r="B27" s="5">
        <v>29.88</v>
      </c>
    </row>
    <row r="28" spans="1:2" ht="12.75">
      <c r="A28" s="3" t="s">
        <v>72</v>
      </c>
      <c r="B28" s="5">
        <v>41.36</v>
      </c>
    </row>
    <row r="29" spans="1:2" ht="12.75">
      <c r="A29" s="3" t="s">
        <v>73</v>
      </c>
      <c r="B29" s="5">
        <v>39.41</v>
      </c>
    </row>
    <row r="30" spans="1:2" ht="12.75">
      <c r="A30" s="3" t="s">
        <v>74</v>
      </c>
      <c r="B30" s="5">
        <v>34.32</v>
      </c>
    </row>
    <row r="32" spans="1:2" s="1" customFormat="1" ht="15">
      <c r="A32" s="1" t="s">
        <v>17</v>
      </c>
      <c r="B32" s="7"/>
    </row>
    <row r="33" spans="1:2" s="1" customFormat="1" ht="15">
      <c r="A33" s="1" t="s">
        <v>7</v>
      </c>
      <c r="B33" s="6"/>
    </row>
    <row r="34" spans="1:2" s="1" customFormat="1" ht="15">
      <c r="A34" s="1" t="s">
        <v>8</v>
      </c>
      <c r="B34" s="6"/>
    </row>
    <row r="35" spans="1:2" s="1" customFormat="1" ht="15.75" thickBot="1">
      <c r="A35" s="2"/>
      <c r="B35" s="8" t="s">
        <v>11</v>
      </c>
    </row>
    <row r="36" spans="1:2" ht="12.75">
      <c r="A36" s="3" t="s">
        <v>64</v>
      </c>
      <c r="B36" s="13">
        <v>77.74</v>
      </c>
    </row>
    <row r="37" spans="1:2" ht="12.75">
      <c r="A37" s="3" t="s">
        <v>65</v>
      </c>
      <c r="B37" s="13">
        <v>96.92006400000001</v>
      </c>
    </row>
    <row r="38" spans="1:2" ht="12.75">
      <c r="A38" s="3" t="s">
        <v>66</v>
      </c>
      <c r="B38" s="13">
        <v>38.413439999999994</v>
      </c>
    </row>
    <row r="39" spans="1:2" ht="12.75">
      <c r="A39" s="3" t="s">
        <v>67</v>
      </c>
      <c r="B39" s="13">
        <v>0</v>
      </c>
    </row>
    <row r="40" spans="1:2" ht="12.75">
      <c r="A40" s="3" t="s">
        <v>68</v>
      </c>
      <c r="B40" s="13">
        <v>39.004416</v>
      </c>
    </row>
    <row r="41" spans="1:2" ht="12.75">
      <c r="A41" s="3" t="s">
        <v>69</v>
      </c>
      <c r="B41" s="13">
        <v>37.231488</v>
      </c>
    </row>
    <row r="42" spans="1:2" ht="12.75">
      <c r="A42" s="3" t="s">
        <v>70</v>
      </c>
      <c r="B42" s="13">
        <v>38.117952</v>
      </c>
    </row>
    <row r="43" spans="1:2" ht="12.75">
      <c r="A43" s="3" t="s">
        <v>71</v>
      </c>
      <c r="B43" s="13">
        <v>37.231488</v>
      </c>
    </row>
    <row r="44" spans="1:2" ht="12.75">
      <c r="A44" s="3" t="s">
        <v>72</v>
      </c>
      <c r="B44" s="13">
        <v>50.528448000000004</v>
      </c>
    </row>
    <row r="45" spans="1:2" ht="12.75">
      <c r="A45" s="3" t="s">
        <v>73</v>
      </c>
      <c r="B45" s="13">
        <v>47.869056</v>
      </c>
    </row>
    <row r="46" spans="1:2" ht="12.75">
      <c r="A46" s="3" t="s">
        <v>74</v>
      </c>
      <c r="B46" s="13">
        <v>41.36831999999999</v>
      </c>
    </row>
    <row r="48" ht="15">
      <c r="A48" s="1" t="s">
        <v>10</v>
      </c>
    </row>
    <row r="49" spans="1:2" s="1" customFormat="1" ht="15">
      <c r="A49" s="1" t="s">
        <v>7</v>
      </c>
      <c r="B49" s="6"/>
    </row>
    <row r="50" spans="1:2" s="1" customFormat="1" ht="15">
      <c r="A50" s="1" t="s">
        <v>8</v>
      </c>
      <c r="B50" s="6"/>
    </row>
    <row r="51" spans="1:2" s="1" customFormat="1" ht="18.75" thickBot="1">
      <c r="A51" s="2"/>
      <c r="B51" s="8" t="s">
        <v>9</v>
      </c>
    </row>
    <row r="52" spans="1:2" ht="12.75">
      <c r="A52" s="3" t="s">
        <v>64</v>
      </c>
      <c r="B52" s="5">
        <v>0.000263</v>
      </c>
    </row>
    <row r="53" spans="1:2" ht="12.75">
      <c r="A53" s="3" t="s">
        <v>65</v>
      </c>
      <c r="B53" s="5">
        <v>0.000328</v>
      </c>
    </row>
    <row r="54" spans="1:2" ht="12.75">
      <c r="A54" s="3" t="s">
        <v>66</v>
      </c>
      <c r="B54" s="5">
        <v>0.00013</v>
      </c>
    </row>
    <row r="55" spans="1:2" ht="12.75">
      <c r="A55" s="3" t="s">
        <v>67</v>
      </c>
      <c r="B55" s="5">
        <v>0</v>
      </c>
    </row>
    <row r="56" spans="1:2" ht="12.75">
      <c r="A56" s="3" t="s">
        <v>68</v>
      </c>
      <c r="B56" s="5">
        <v>0.000132</v>
      </c>
    </row>
    <row r="57" spans="1:2" ht="12.75">
      <c r="A57" s="3" t="s">
        <v>69</v>
      </c>
      <c r="B57" s="5">
        <v>0.000126</v>
      </c>
    </row>
    <row r="58" spans="1:2" ht="12.75">
      <c r="A58" s="3" t="s">
        <v>70</v>
      </c>
      <c r="B58" s="5">
        <v>0.000129</v>
      </c>
    </row>
    <row r="59" spans="1:2" ht="12.75">
      <c r="A59" s="3" t="s">
        <v>71</v>
      </c>
      <c r="B59" s="5">
        <v>0.000126</v>
      </c>
    </row>
    <row r="60" spans="1:2" ht="12.75">
      <c r="A60" s="3" t="s">
        <v>72</v>
      </c>
      <c r="B60" s="5">
        <v>0.000171</v>
      </c>
    </row>
    <row r="61" spans="1:2" ht="12.75">
      <c r="A61" s="3" t="s">
        <v>73</v>
      </c>
      <c r="B61" s="5">
        <v>0.000162</v>
      </c>
    </row>
    <row r="62" spans="1:2" ht="12.75">
      <c r="A62" s="3" t="s">
        <v>74</v>
      </c>
      <c r="B62" s="5">
        <v>0.00014</v>
      </c>
    </row>
    <row r="63" ht="12.75">
      <c r="A63" s="3"/>
    </row>
    <row r="64" ht="15">
      <c r="A64" s="1" t="s">
        <v>18</v>
      </c>
    </row>
    <row r="65" spans="1:2" s="1" customFormat="1" ht="15">
      <c r="A65" s="1" t="s">
        <v>7</v>
      </c>
      <c r="B65" s="6"/>
    </row>
    <row r="66" spans="1:2" s="1" customFormat="1" ht="15">
      <c r="A66" s="1" t="s">
        <v>8</v>
      </c>
      <c r="B66" s="6"/>
    </row>
    <row r="67" spans="1:2" s="1" customFormat="1" ht="15.75" thickBot="1">
      <c r="A67" s="2"/>
      <c r="B67" s="8" t="s">
        <v>12</v>
      </c>
    </row>
    <row r="68" spans="1:2" ht="12.75">
      <c r="A68" s="3" t="s">
        <v>69</v>
      </c>
      <c r="B68" s="5">
        <v>432</v>
      </c>
    </row>
    <row r="69" spans="1:2" ht="12.75">
      <c r="A69" s="3" t="s">
        <v>70</v>
      </c>
      <c r="B69" s="5">
        <v>170.2</v>
      </c>
    </row>
    <row r="70" spans="1:2" ht="12.75">
      <c r="A70" s="3" t="s">
        <v>71</v>
      </c>
      <c r="B70" s="5">
        <v>473.4</v>
      </c>
    </row>
    <row r="71" spans="1:2" ht="12.75">
      <c r="A71" s="3" t="s">
        <v>72</v>
      </c>
      <c r="B71" s="5">
        <v>281.6</v>
      </c>
    </row>
    <row r="72" spans="1:2" ht="12.75">
      <c r="A72" s="3" t="s">
        <v>73</v>
      </c>
      <c r="B72" s="5">
        <v>268.3</v>
      </c>
    </row>
    <row r="73" spans="1:2" ht="12.75">
      <c r="A73" s="3" t="s">
        <v>74</v>
      </c>
      <c r="B73" s="5">
        <v>458.3</v>
      </c>
    </row>
    <row r="74" ht="12.75">
      <c r="A74" s="3"/>
    </row>
    <row r="75" spans="1:2" ht="15">
      <c r="A75" s="1" t="s">
        <v>14</v>
      </c>
      <c r="B75" s="7"/>
    </row>
    <row r="76" spans="1:2" ht="15">
      <c r="A76" s="1" t="s">
        <v>7</v>
      </c>
      <c r="B76" s="6"/>
    </row>
    <row r="77" spans="1:2" ht="15">
      <c r="A77" s="1" t="s">
        <v>8</v>
      </c>
      <c r="B77" s="6"/>
    </row>
    <row r="78" spans="1:2" ht="15.75" thickBot="1">
      <c r="A78" s="2"/>
      <c r="B78" s="8" t="s">
        <v>13</v>
      </c>
    </row>
    <row r="79" spans="1:2" ht="12.75">
      <c r="A79" s="3" t="s">
        <v>72</v>
      </c>
      <c r="B79" s="5">
        <v>20.01</v>
      </c>
    </row>
    <row r="80" spans="1:2" ht="12.75">
      <c r="A80" s="3" t="s">
        <v>73</v>
      </c>
      <c r="B80" s="5">
        <v>18.75</v>
      </c>
    </row>
    <row r="81" spans="1:2" ht="12.75">
      <c r="A81" s="3" t="s">
        <v>74</v>
      </c>
      <c r="B81" s="5">
        <v>15.48</v>
      </c>
    </row>
    <row r="83" spans="1:2" s="1" customFormat="1" ht="15">
      <c r="A83" s="1" t="s">
        <v>19</v>
      </c>
      <c r="B83" s="7"/>
    </row>
    <row r="84" spans="1:2" s="1" customFormat="1" ht="15">
      <c r="A84" s="1" t="s">
        <v>7</v>
      </c>
      <c r="B84" s="6"/>
    </row>
    <row r="85" spans="1:2" s="1" customFormat="1" ht="15">
      <c r="A85" s="1" t="s">
        <v>8</v>
      </c>
      <c r="B85" s="6"/>
    </row>
    <row r="86" spans="1:4" s="1" customFormat="1" ht="15.75" thickBot="1">
      <c r="A86" s="2"/>
      <c r="B86" s="8" t="s">
        <v>13</v>
      </c>
      <c r="C86" s="12"/>
      <c r="D86" s="12"/>
    </row>
    <row r="87" spans="1:4" ht="12.75">
      <c r="A87" s="3" t="s">
        <v>72</v>
      </c>
      <c r="B87" s="5">
        <v>21.45</v>
      </c>
      <c r="C87" s="10"/>
      <c r="D87" s="11"/>
    </row>
    <row r="88" spans="1:4" ht="12.75">
      <c r="A88" s="3" t="s">
        <v>73</v>
      </c>
      <c r="B88" s="5">
        <v>22.7</v>
      </c>
      <c r="C88" s="10"/>
      <c r="D88" s="11"/>
    </row>
    <row r="89" spans="1:4" ht="12.75">
      <c r="A89" s="3" t="s">
        <v>74</v>
      </c>
      <c r="B89" s="5">
        <v>20.14</v>
      </c>
      <c r="C89" s="10"/>
      <c r="D89" s="11"/>
    </row>
    <row r="91" spans="1:2" s="1" customFormat="1" ht="15">
      <c r="A91" s="1" t="s">
        <v>15</v>
      </c>
      <c r="B91" s="7"/>
    </row>
    <row r="92" spans="1:2" s="1" customFormat="1" ht="15">
      <c r="A92" s="1" t="s">
        <v>7</v>
      </c>
      <c r="B92" s="6"/>
    </row>
    <row r="93" spans="1:2" s="1" customFormat="1" ht="15">
      <c r="A93" s="1" t="s">
        <v>8</v>
      </c>
      <c r="B93" s="6"/>
    </row>
    <row r="94" spans="1:4" s="1" customFormat="1" ht="15.75" thickBot="1">
      <c r="A94" s="2"/>
      <c r="B94" s="8" t="s">
        <v>13</v>
      </c>
      <c r="C94" s="12"/>
      <c r="D94" s="12"/>
    </row>
    <row r="95" spans="1:4" ht="12.75">
      <c r="A95" s="3" t="s">
        <v>72</v>
      </c>
      <c r="B95" s="5">
        <v>20</v>
      </c>
      <c r="C95" s="10"/>
      <c r="D95" s="11"/>
    </row>
    <row r="96" spans="1:4" ht="12.75">
      <c r="A96" s="3" t="s">
        <v>73</v>
      </c>
      <c r="B96" s="5">
        <v>15</v>
      </c>
      <c r="C96" s="10"/>
      <c r="D96" s="11"/>
    </row>
    <row r="97" spans="1:4" ht="12.75">
      <c r="A97" s="3" t="s">
        <v>74</v>
      </c>
      <c r="B97" s="5">
        <v>1.45</v>
      </c>
      <c r="C97" s="10"/>
      <c r="D97" s="11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70">
      <selection activeCell="A1" sqref="A1"/>
    </sheetView>
  </sheetViews>
  <sheetFormatPr defaultColWidth="9.140625" defaultRowHeight="12.75"/>
  <cols>
    <col min="1" max="1" width="13.00390625" style="0" customWidth="1"/>
  </cols>
  <sheetData>
    <row r="1" ht="12.75">
      <c r="A1" t="s">
        <v>22</v>
      </c>
    </row>
    <row r="2" spans="1:5" ht="15.75">
      <c r="A2" s="20" t="s">
        <v>24</v>
      </c>
      <c r="B2" s="21"/>
      <c r="C2" s="21"/>
      <c r="D2" s="22"/>
      <c r="E2" s="23"/>
    </row>
    <row r="3" spans="1:5" ht="15.75">
      <c r="A3" s="24"/>
      <c r="B3" s="25"/>
      <c r="C3" s="25"/>
      <c r="D3" s="26"/>
      <c r="E3" s="27"/>
    </row>
    <row r="4" spans="1:3" ht="15">
      <c r="A4" s="1" t="s">
        <v>0</v>
      </c>
      <c r="B4" s="7"/>
      <c r="C4" s="1"/>
    </row>
    <row r="5" spans="1:3" ht="15">
      <c r="A5" s="1"/>
      <c r="B5" s="7"/>
      <c r="C5" s="1"/>
    </row>
    <row r="6" spans="1:3" ht="15">
      <c r="A6" s="1" t="s">
        <v>1</v>
      </c>
      <c r="B6" s="7"/>
      <c r="C6" s="1"/>
    </row>
    <row r="7" spans="1:3" ht="15">
      <c r="A7" s="1"/>
      <c r="B7" s="7"/>
      <c r="C7" s="1"/>
    </row>
    <row r="8" spans="1:3" ht="15">
      <c r="A8" s="1"/>
      <c r="B8" s="1"/>
      <c r="C8" s="1"/>
    </row>
    <row r="9" spans="1:3" ht="15">
      <c r="A9" s="1" t="s">
        <v>20</v>
      </c>
      <c r="B9" s="7"/>
      <c r="C9" s="1"/>
    </row>
    <row r="10" spans="1:3" ht="15">
      <c r="A10" s="1" t="s">
        <v>2</v>
      </c>
      <c r="B10" s="7"/>
      <c r="C10" s="1"/>
    </row>
    <row r="11" spans="1:3" ht="15">
      <c r="A11" s="1" t="s">
        <v>3</v>
      </c>
      <c r="B11" s="7"/>
      <c r="C11" s="1"/>
    </row>
    <row r="12" spans="1:3" ht="15">
      <c r="A12" s="1" t="s">
        <v>4</v>
      </c>
      <c r="B12" s="7"/>
      <c r="C12" s="1"/>
    </row>
    <row r="13" spans="1:3" ht="15">
      <c r="A13" s="1" t="s">
        <v>5</v>
      </c>
      <c r="B13" s="7"/>
      <c r="C13" s="1"/>
    </row>
    <row r="14" spans="1:3" ht="15">
      <c r="A14" s="1" t="s">
        <v>6</v>
      </c>
      <c r="B14" s="7"/>
      <c r="C14" s="1"/>
    </row>
    <row r="15" spans="1:3" ht="15">
      <c r="A15" s="1"/>
      <c r="B15" s="7"/>
      <c r="C15" s="1"/>
    </row>
    <row r="16" spans="1:3" ht="15">
      <c r="A16" s="1" t="s">
        <v>16</v>
      </c>
      <c r="B16" s="7"/>
      <c r="C16" s="1"/>
    </row>
    <row r="17" spans="1:3" ht="15">
      <c r="A17" s="1" t="s">
        <v>7</v>
      </c>
      <c r="B17" s="6"/>
      <c r="C17" s="1"/>
    </row>
    <row r="18" spans="1:3" ht="15">
      <c r="A18" s="1" t="s">
        <v>8</v>
      </c>
      <c r="B18" s="6"/>
      <c r="C18" s="1"/>
    </row>
    <row r="19" spans="1:3" ht="15.75" thickBot="1">
      <c r="A19" s="2"/>
      <c r="B19" s="8" t="s">
        <v>11</v>
      </c>
      <c r="C19" s="1"/>
    </row>
    <row r="20" spans="1:3" ht="12.75">
      <c r="A20" s="3" t="s">
        <v>64</v>
      </c>
      <c r="B20" s="28">
        <v>77.75</v>
      </c>
      <c r="C20" s="4"/>
    </row>
    <row r="21" spans="1:3" ht="12.75">
      <c r="A21" s="3" t="s">
        <v>65</v>
      </c>
      <c r="B21" s="28">
        <v>77.75</v>
      </c>
      <c r="C21" s="4"/>
    </row>
    <row r="22" spans="1:3" ht="12.75">
      <c r="A22" s="3" t="s">
        <v>66</v>
      </c>
      <c r="B22" s="28">
        <v>31.1</v>
      </c>
      <c r="C22" s="4"/>
    </row>
    <row r="23" spans="1:3" ht="12.75">
      <c r="A23" s="3" t="s">
        <v>67</v>
      </c>
      <c r="B23" s="28">
        <v>0</v>
      </c>
      <c r="C23" s="4"/>
    </row>
    <row r="24" spans="1:3" ht="12.75">
      <c r="A24" s="3" t="s">
        <v>68</v>
      </c>
      <c r="B24" s="28">
        <v>31.1</v>
      </c>
      <c r="C24" s="4"/>
    </row>
    <row r="25" spans="1:3" ht="12.75">
      <c r="A25" s="3" t="s">
        <v>69</v>
      </c>
      <c r="B25" s="28">
        <v>29.59</v>
      </c>
      <c r="C25" s="4"/>
    </row>
    <row r="26" spans="1:3" ht="12.75">
      <c r="A26" s="3" t="s">
        <v>70</v>
      </c>
      <c r="B26" s="28">
        <v>30.46</v>
      </c>
      <c r="C26" s="4"/>
    </row>
    <row r="27" spans="1:3" ht="12.75">
      <c r="A27" s="3" t="s">
        <v>71</v>
      </c>
      <c r="B27" s="28">
        <v>29.59</v>
      </c>
      <c r="C27" s="4"/>
    </row>
    <row r="28" spans="1:3" ht="12.75">
      <c r="A28" s="3" t="s">
        <v>72</v>
      </c>
      <c r="B28" s="28">
        <v>42.04</v>
      </c>
      <c r="C28" s="4"/>
    </row>
    <row r="29" spans="1:3" ht="12.75">
      <c r="A29" s="3" t="s">
        <v>73</v>
      </c>
      <c r="B29" s="28">
        <v>39.87</v>
      </c>
      <c r="C29" s="4"/>
    </row>
    <row r="30" spans="1:3" ht="12.75">
      <c r="A30" s="3" t="s">
        <v>74</v>
      </c>
      <c r="B30" s="28">
        <v>34.59</v>
      </c>
      <c r="C30" s="4"/>
    </row>
    <row r="31" spans="1:3" ht="12.75">
      <c r="A31" s="4"/>
      <c r="B31" s="9"/>
      <c r="C31" s="4"/>
    </row>
    <row r="32" spans="1:3" ht="15">
      <c r="A32" s="1" t="s">
        <v>17</v>
      </c>
      <c r="B32" s="7"/>
      <c r="C32" s="1"/>
    </row>
    <row r="33" spans="1:3" ht="15">
      <c r="A33" s="1" t="s">
        <v>7</v>
      </c>
      <c r="B33" s="6"/>
      <c r="C33" s="1"/>
    </row>
    <row r="34" spans="1:3" ht="15">
      <c r="A34" s="1" t="s">
        <v>8</v>
      </c>
      <c r="B34" s="6"/>
      <c r="C34" s="1"/>
    </row>
    <row r="35" spans="1:3" ht="15.75" thickBot="1">
      <c r="A35" s="2"/>
      <c r="B35" s="8" t="s">
        <v>11</v>
      </c>
      <c r="C35" s="1"/>
    </row>
    <row r="36" spans="1:3" ht="12.75">
      <c r="A36" s="3" t="s">
        <v>64</v>
      </c>
      <c r="B36" s="13">
        <v>77.713344</v>
      </c>
      <c r="C36" s="4"/>
    </row>
    <row r="37" spans="1:3" ht="12.75">
      <c r="A37" s="3" t="s">
        <v>65</v>
      </c>
      <c r="B37" s="13">
        <v>97.21555199999999</v>
      </c>
      <c r="C37" s="4"/>
    </row>
    <row r="38" spans="1:3" ht="12.75">
      <c r="A38" s="3" t="s">
        <v>66</v>
      </c>
      <c r="B38" s="13">
        <v>38.265696000000005</v>
      </c>
      <c r="C38" s="4"/>
    </row>
    <row r="39" spans="1:3" ht="12.75">
      <c r="A39" s="3" t="s">
        <v>67</v>
      </c>
      <c r="B39" s="13">
        <v>0</v>
      </c>
      <c r="C39" s="4"/>
    </row>
    <row r="40" spans="1:3" ht="12.75">
      <c r="A40" s="3" t="s">
        <v>68</v>
      </c>
      <c r="B40" s="13">
        <v>39.00441600000001</v>
      </c>
      <c r="C40" s="4"/>
    </row>
    <row r="41" spans="1:3" ht="12.75">
      <c r="A41" s="3" t="s">
        <v>69</v>
      </c>
      <c r="B41" s="13">
        <v>36.93600000000001</v>
      </c>
      <c r="C41" s="4"/>
    </row>
    <row r="42" spans="1:3" ht="12.75">
      <c r="A42" s="3" t="s">
        <v>70</v>
      </c>
      <c r="B42" s="13">
        <v>38.117952</v>
      </c>
      <c r="C42" s="4"/>
    </row>
    <row r="43" spans="1:3" ht="12.75">
      <c r="A43" s="3" t="s">
        <v>71</v>
      </c>
      <c r="B43" s="13">
        <v>36.93600000000001</v>
      </c>
      <c r="C43" s="4"/>
    </row>
    <row r="44" spans="1:3" ht="12.75">
      <c r="A44" s="3" t="s">
        <v>72</v>
      </c>
      <c r="B44" s="13">
        <v>52.005888</v>
      </c>
      <c r="C44" s="4"/>
    </row>
    <row r="45" spans="1:3" ht="12.75">
      <c r="A45" s="3" t="s">
        <v>73</v>
      </c>
      <c r="B45" s="13">
        <v>49.346495999999995</v>
      </c>
      <c r="C45" s="4"/>
    </row>
    <row r="46" spans="1:3" ht="12.75">
      <c r="A46" s="3" t="s">
        <v>74</v>
      </c>
      <c r="B46" s="13">
        <v>42.55027200000001</v>
      </c>
      <c r="C46" s="4"/>
    </row>
    <row r="47" spans="1:3" ht="12.75">
      <c r="A47" s="4"/>
      <c r="B47" s="9"/>
      <c r="C47" s="4"/>
    </row>
    <row r="48" spans="1:3" ht="15">
      <c r="A48" s="1" t="s">
        <v>10</v>
      </c>
      <c r="B48" s="9"/>
      <c r="C48" s="4"/>
    </row>
    <row r="49" spans="1:3" ht="15">
      <c r="A49" s="1" t="s">
        <v>7</v>
      </c>
      <c r="B49" s="6"/>
      <c r="C49" s="1"/>
    </row>
    <row r="50" spans="1:3" ht="15">
      <c r="A50" s="1" t="s">
        <v>8</v>
      </c>
      <c r="B50" s="6"/>
      <c r="C50" s="1"/>
    </row>
    <row r="51" spans="1:3" ht="18.75" thickBot="1">
      <c r="A51" s="2"/>
      <c r="B51" s="8" t="s">
        <v>9</v>
      </c>
      <c r="C51" s="1"/>
    </row>
    <row r="52" spans="1:3" ht="12.75">
      <c r="A52" s="3" t="s">
        <v>64</v>
      </c>
      <c r="B52" s="28">
        <v>0.000263</v>
      </c>
      <c r="C52" s="4"/>
    </row>
    <row r="53" spans="1:3" ht="12.75">
      <c r="A53" s="3" t="s">
        <v>65</v>
      </c>
      <c r="B53" s="28">
        <v>0.000329</v>
      </c>
      <c r="C53" s="4"/>
    </row>
    <row r="54" spans="1:3" ht="12.75">
      <c r="A54" s="3" t="s">
        <v>66</v>
      </c>
      <c r="B54" s="28">
        <v>0.0001295</v>
      </c>
      <c r="C54" s="4"/>
    </row>
    <row r="55" spans="1:3" ht="12.75">
      <c r="A55" s="3" t="s">
        <v>67</v>
      </c>
      <c r="B55" s="28">
        <v>0</v>
      </c>
      <c r="C55" s="4"/>
    </row>
    <row r="56" spans="1:3" ht="12.75">
      <c r="A56" s="3" t="s">
        <v>68</v>
      </c>
      <c r="B56" s="28">
        <v>0.000132</v>
      </c>
      <c r="C56" s="4"/>
    </row>
    <row r="57" spans="1:3" ht="12.75">
      <c r="A57" s="3" t="s">
        <v>69</v>
      </c>
      <c r="B57" s="28">
        <v>0.000125</v>
      </c>
      <c r="C57" s="4"/>
    </row>
    <row r="58" spans="1:3" ht="12.75">
      <c r="A58" s="3" t="s">
        <v>70</v>
      </c>
      <c r="B58" s="28">
        <v>0.000129</v>
      </c>
      <c r="C58" s="4"/>
    </row>
    <row r="59" spans="1:3" ht="12.75">
      <c r="A59" s="3" t="s">
        <v>71</v>
      </c>
      <c r="B59" s="28">
        <v>0.000125</v>
      </c>
      <c r="C59" s="4"/>
    </row>
    <row r="60" spans="1:3" ht="12.75">
      <c r="A60" s="3" t="s">
        <v>72</v>
      </c>
      <c r="B60" s="28">
        <v>0.000176</v>
      </c>
      <c r="C60" s="4"/>
    </row>
    <row r="61" spans="1:3" ht="12.75">
      <c r="A61" s="3" t="s">
        <v>73</v>
      </c>
      <c r="B61" s="28">
        <v>0.000167</v>
      </c>
      <c r="C61" s="4"/>
    </row>
    <row r="62" spans="1:3" ht="12.75">
      <c r="A62" s="3" t="s">
        <v>74</v>
      </c>
      <c r="B62" s="28">
        <v>0.000144</v>
      </c>
      <c r="C62" s="4"/>
    </row>
    <row r="63" spans="1:3" ht="12.75">
      <c r="A63" s="3"/>
      <c r="B63" s="9"/>
      <c r="C63" s="4"/>
    </row>
    <row r="64" spans="1:3" ht="15">
      <c r="A64" s="1" t="s">
        <v>18</v>
      </c>
      <c r="B64" s="9"/>
      <c r="C64" s="4"/>
    </row>
    <row r="65" spans="1:3" ht="15">
      <c r="A65" s="1" t="s">
        <v>7</v>
      </c>
      <c r="B65" s="6"/>
      <c r="C65" s="1"/>
    </row>
    <row r="66" spans="1:3" ht="15">
      <c r="A66" s="1" t="s">
        <v>8</v>
      </c>
      <c r="B66" s="6"/>
      <c r="C66" s="1"/>
    </row>
    <row r="67" spans="1:3" ht="15.75" thickBot="1">
      <c r="A67" s="2"/>
      <c r="B67" s="8" t="s">
        <v>12</v>
      </c>
      <c r="C67" s="1"/>
    </row>
    <row r="68" spans="1:3" ht="12.75">
      <c r="A68" s="3" t="s">
        <v>69</v>
      </c>
      <c r="B68" s="29">
        <v>433.3</v>
      </c>
      <c r="C68" s="4"/>
    </row>
    <row r="69" spans="1:3" ht="12.75">
      <c r="A69" s="3" t="s">
        <v>70</v>
      </c>
      <c r="B69" s="29">
        <v>172.2</v>
      </c>
      <c r="C69" s="4"/>
    </row>
    <row r="70" spans="1:3" ht="12.75">
      <c r="A70" s="3" t="s">
        <v>71</v>
      </c>
      <c r="B70" s="29">
        <v>473.1</v>
      </c>
      <c r="C70" s="4"/>
    </row>
    <row r="71" spans="1:3" ht="12.75">
      <c r="A71" s="3" t="s">
        <v>72</v>
      </c>
      <c r="B71" s="29">
        <v>291.4</v>
      </c>
      <c r="C71" s="4"/>
    </row>
    <row r="72" spans="1:3" ht="12.75">
      <c r="A72" s="3" t="s">
        <v>73</v>
      </c>
      <c r="B72" s="29">
        <v>276.1</v>
      </c>
      <c r="C72" s="4"/>
    </row>
    <row r="73" spans="1:3" ht="12.75">
      <c r="A73" s="3" t="s">
        <v>74</v>
      </c>
      <c r="B73" s="28">
        <v>431.4</v>
      </c>
      <c r="C73" s="4"/>
    </row>
    <row r="74" spans="1:3" ht="12.75">
      <c r="A74" s="3"/>
      <c r="B74" s="9"/>
      <c r="C74" s="4"/>
    </row>
    <row r="75" spans="1:3" ht="15">
      <c r="A75" s="1" t="s">
        <v>14</v>
      </c>
      <c r="B75" s="7"/>
      <c r="C75" s="4"/>
    </row>
    <row r="76" spans="1:3" ht="15">
      <c r="A76" s="1" t="s">
        <v>7</v>
      </c>
      <c r="B76" s="6"/>
      <c r="C76" s="4"/>
    </row>
    <row r="77" spans="1:3" ht="15">
      <c r="A77" s="1" t="s">
        <v>8</v>
      </c>
      <c r="B77" s="6"/>
      <c r="C77" s="4"/>
    </row>
    <row r="78" spans="1:3" ht="15.75" thickBot="1">
      <c r="A78" s="2"/>
      <c r="B78" s="8" t="s">
        <v>13</v>
      </c>
      <c r="C78" s="4"/>
    </row>
    <row r="79" spans="1:3" ht="12.75">
      <c r="A79" s="3" t="s">
        <v>72</v>
      </c>
      <c r="B79" s="30">
        <v>20</v>
      </c>
      <c r="C79" s="4"/>
    </row>
    <row r="80" spans="1:3" ht="12.75">
      <c r="A80" s="3" t="s">
        <v>73</v>
      </c>
      <c r="B80" s="29">
        <v>18.53</v>
      </c>
      <c r="C80" s="4"/>
    </row>
    <row r="81" spans="1:3" ht="12.75">
      <c r="A81" s="3" t="s">
        <v>74</v>
      </c>
      <c r="B81" s="28">
        <v>15.17</v>
      </c>
      <c r="C81" s="4"/>
    </row>
    <row r="82" spans="1:3" ht="12.75">
      <c r="A82" s="4"/>
      <c r="B82" s="9"/>
      <c r="C82" s="4"/>
    </row>
    <row r="83" spans="1:3" ht="15">
      <c r="A83" s="1" t="s">
        <v>19</v>
      </c>
      <c r="B83" s="7"/>
      <c r="C83" s="1"/>
    </row>
    <row r="84" spans="1:3" ht="15">
      <c r="A84" s="1" t="s">
        <v>7</v>
      </c>
      <c r="B84" s="6"/>
      <c r="C84" s="1"/>
    </row>
    <row r="85" spans="1:3" ht="15">
      <c r="A85" s="1" t="s">
        <v>8</v>
      </c>
      <c r="B85" s="6"/>
      <c r="C85" s="1"/>
    </row>
    <row r="86" spans="1:3" ht="15.75" thickBot="1">
      <c r="A86" s="2"/>
      <c r="B86" s="8" t="s">
        <v>13</v>
      </c>
      <c r="C86" s="12"/>
    </row>
    <row r="87" spans="1:3" ht="12.75">
      <c r="A87" s="3" t="s">
        <v>72</v>
      </c>
      <c r="B87" s="30">
        <v>20</v>
      </c>
      <c r="C87" s="10"/>
    </row>
    <row r="88" spans="1:3" ht="12.75">
      <c r="A88" s="3" t="s">
        <v>73</v>
      </c>
      <c r="B88" s="29">
        <v>20</v>
      </c>
      <c r="C88" s="10"/>
    </row>
    <row r="89" spans="1:3" ht="12.75">
      <c r="A89" s="3" t="s">
        <v>74</v>
      </c>
      <c r="B89" s="28">
        <v>20</v>
      </c>
      <c r="C89" s="10"/>
    </row>
    <row r="90" spans="1:3" ht="12.75">
      <c r="A90" s="4"/>
      <c r="B90" s="9"/>
      <c r="C90" s="4"/>
    </row>
    <row r="91" spans="1:3" ht="15">
      <c r="A91" s="1" t="s">
        <v>15</v>
      </c>
      <c r="B91" s="7"/>
      <c r="C91" s="1"/>
    </row>
    <row r="92" spans="1:3" ht="15">
      <c r="A92" s="1" t="s">
        <v>7</v>
      </c>
      <c r="B92" s="6"/>
      <c r="C92" s="1"/>
    </row>
    <row r="93" spans="1:3" ht="15">
      <c r="A93" s="1" t="s">
        <v>8</v>
      </c>
      <c r="B93" s="6"/>
      <c r="C93" s="1"/>
    </row>
    <row r="94" spans="1:3" ht="15.75" thickBot="1">
      <c r="A94" s="2"/>
      <c r="B94" s="8" t="s">
        <v>13</v>
      </c>
      <c r="C94" s="12"/>
    </row>
    <row r="95" spans="1:3" ht="12.75">
      <c r="A95" s="3" t="s">
        <v>72</v>
      </c>
      <c r="B95" s="30">
        <v>20</v>
      </c>
      <c r="C95" s="10"/>
    </row>
    <row r="96" spans="1:3" ht="12.75">
      <c r="A96" s="3" t="s">
        <v>73</v>
      </c>
      <c r="B96" s="29">
        <v>15</v>
      </c>
      <c r="C96" s="10"/>
    </row>
    <row r="97" spans="1:3" ht="12.75">
      <c r="A97" s="3" t="s">
        <v>74</v>
      </c>
      <c r="B97" s="28">
        <v>4.48</v>
      </c>
      <c r="C97" s="10"/>
    </row>
    <row r="98" spans="1:3" ht="12.75">
      <c r="A98" s="4"/>
      <c r="B98" s="9"/>
      <c r="C98" s="4"/>
    </row>
    <row r="99" spans="1:3" ht="12.75">
      <c r="A99" s="4"/>
      <c r="B99" s="9"/>
      <c r="C99" s="4"/>
    </row>
    <row r="100" spans="1:3" ht="12.75">
      <c r="A100" s="4"/>
      <c r="B100" s="9"/>
      <c r="C100" s="4"/>
    </row>
    <row r="101" spans="1:3" ht="12.75">
      <c r="A101" s="4"/>
      <c r="B101" s="9"/>
      <c r="C101" s="4"/>
    </row>
    <row r="102" spans="1:3" ht="12.75">
      <c r="A102" s="4"/>
      <c r="B102" s="9"/>
      <c r="C102" s="4"/>
    </row>
    <row r="103" spans="1:3" ht="12.75">
      <c r="A103" s="4"/>
      <c r="B103" s="9"/>
      <c r="C103" s="4"/>
    </row>
    <row r="104" spans="1:3" ht="12.75">
      <c r="A104" s="4"/>
      <c r="B104" s="9"/>
      <c r="C104" s="4"/>
    </row>
    <row r="105" spans="1:3" ht="12.75">
      <c r="A105" s="4"/>
      <c r="B105" s="9"/>
      <c r="C105" s="4"/>
    </row>
    <row r="106" spans="1:3" ht="12.75">
      <c r="A106" s="4"/>
      <c r="B106" s="9"/>
      <c r="C106" s="4"/>
    </row>
    <row r="107" spans="1:3" ht="12.75">
      <c r="A107" s="4"/>
      <c r="B107" s="9"/>
      <c r="C107" s="4"/>
    </row>
    <row r="108" spans="1:3" ht="12.75">
      <c r="A108" s="4"/>
      <c r="B108" s="9"/>
      <c r="C108" s="4"/>
    </row>
    <row r="109" spans="1:3" ht="12.75">
      <c r="A109" s="4"/>
      <c r="B109" s="9"/>
      <c r="C109" s="4"/>
    </row>
    <row r="110" spans="1:3" ht="12.75">
      <c r="A110" s="4"/>
      <c r="B110" s="9"/>
      <c r="C110" s="4"/>
    </row>
    <row r="111" spans="1:3" ht="12.75">
      <c r="A111" s="4"/>
      <c r="B111" s="9"/>
      <c r="C111" s="4"/>
    </row>
    <row r="112" spans="1:3" ht="12.75">
      <c r="A112" s="4"/>
      <c r="B112" s="9"/>
      <c r="C112" s="4"/>
    </row>
    <row r="113" spans="1:3" ht="12.75">
      <c r="A113" s="4"/>
      <c r="B113" s="9"/>
      <c r="C113" s="4"/>
    </row>
    <row r="114" spans="1:3" ht="12.75">
      <c r="A114" s="4"/>
      <c r="B114" s="9"/>
      <c r="C114" s="4"/>
    </row>
    <row r="115" spans="1:3" ht="12.75">
      <c r="A115" s="4"/>
      <c r="B115" s="9"/>
      <c r="C115" s="4"/>
    </row>
    <row r="116" spans="1:3" ht="12.75">
      <c r="A116" s="4"/>
      <c r="B116" s="9"/>
      <c r="C116" s="4"/>
    </row>
    <row r="117" spans="1:3" ht="12.75">
      <c r="A117" s="4"/>
      <c r="B117" s="9"/>
      <c r="C117" s="4"/>
    </row>
    <row r="118" spans="1:3" ht="12.75">
      <c r="A118" s="4"/>
      <c r="B118" s="9"/>
      <c r="C118" s="4"/>
    </row>
    <row r="119" spans="1:3" ht="12.75">
      <c r="A119" s="4"/>
      <c r="B119" s="9"/>
      <c r="C119" s="4"/>
    </row>
    <row r="120" spans="1:3" ht="12.75">
      <c r="A120" s="4"/>
      <c r="B120" s="9"/>
      <c r="C120" s="4"/>
    </row>
    <row r="121" spans="1:3" ht="12.75">
      <c r="A121" s="4"/>
      <c r="B121" s="9"/>
      <c r="C121" s="4"/>
    </row>
    <row r="122" spans="1:3" ht="12.75">
      <c r="A122" s="4"/>
      <c r="B122" s="9"/>
      <c r="C122" s="4"/>
    </row>
    <row r="123" spans="1:3" ht="12.75">
      <c r="A123" s="4"/>
      <c r="B123" s="9"/>
      <c r="C123" s="4"/>
    </row>
    <row r="124" spans="1:3" ht="12.75">
      <c r="A124" s="4"/>
      <c r="B124" s="9"/>
      <c r="C124" s="4"/>
    </row>
    <row r="125" spans="1:3" ht="12.75">
      <c r="A125" s="4"/>
      <c r="B125" s="9"/>
      <c r="C125" s="4"/>
    </row>
    <row r="126" spans="1:3" ht="12.75">
      <c r="A126" s="4"/>
      <c r="B126" s="9"/>
      <c r="C126" s="4"/>
    </row>
    <row r="127" spans="1:3" ht="12.75">
      <c r="A127" s="4"/>
      <c r="B127" s="9"/>
      <c r="C127" s="4"/>
    </row>
    <row r="128" spans="1:3" ht="12.75">
      <c r="A128" s="4"/>
      <c r="B128" s="9"/>
      <c r="C128" s="4"/>
    </row>
    <row r="129" spans="1:3" ht="12.75">
      <c r="A129" s="4"/>
      <c r="B129" s="9"/>
      <c r="C129" s="4"/>
    </row>
    <row r="130" spans="1:3" ht="12.75">
      <c r="A130" s="4"/>
      <c r="B130" s="9"/>
      <c r="C130" s="4"/>
    </row>
    <row r="131" spans="1:3" ht="12.75">
      <c r="A131" s="4"/>
      <c r="B131" s="9"/>
      <c r="C131" s="4"/>
    </row>
    <row r="132" spans="1:3" ht="12.75">
      <c r="A132" s="4"/>
      <c r="B132" s="9"/>
      <c r="C132" s="4"/>
    </row>
    <row r="133" spans="1:3" ht="12.75">
      <c r="A133" s="4"/>
      <c r="B133" s="9"/>
      <c r="C133" s="4"/>
    </row>
    <row r="134" spans="1:3" ht="12.75">
      <c r="A134" s="4"/>
      <c r="B134" s="9"/>
      <c r="C134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4"/>
  <sheetViews>
    <sheetView zoomScalePageLayoutView="0" workbookViewId="0" topLeftCell="A67">
      <selection activeCell="C81" sqref="C81"/>
    </sheetView>
  </sheetViews>
  <sheetFormatPr defaultColWidth="9.140625" defaultRowHeight="12.75"/>
  <cols>
    <col min="1" max="1" width="13.28125" style="0" customWidth="1"/>
  </cols>
  <sheetData>
    <row r="1" ht="12.75">
      <c r="A1" t="s">
        <v>22</v>
      </c>
    </row>
    <row r="2" spans="1:5" ht="15.75">
      <c r="A2" s="20" t="s">
        <v>62</v>
      </c>
      <c r="B2" s="21"/>
      <c r="C2" s="21"/>
      <c r="D2" s="22"/>
      <c r="E2" s="23"/>
    </row>
    <row r="3" spans="1:5" ht="15.75">
      <c r="A3" s="24"/>
      <c r="B3" s="25"/>
      <c r="C3" s="25"/>
      <c r="D3" s="26"/>
      <c r="E3" s="27"/>
    </row>
    <row r="4" spans="1:3" ht="15">
      <c r="A4" s="1" t="s">
        <v>0</v>
      </c>
      <c r="B4" s="7"/>
      <c r="C4" s="1"/>
    </row>
    <row r="5" spans="1:3" ht="15">
      <c r="A5" s="1"/>
      <c r="B5" s="7"/>
      <c r="C5" s="1"/>
    </row>
    <row r="6" spans="1:3" ht="15">
      <c r="A6" s="1" t="s">
        <v>1</v>
      </c>
      <c r="B6" s="7"/>
      <c r="C6" s="1"/>
    </row>
    <row r="7" spans="1:3" ht="15">
      <c r="A7" s="1"/>
      <c r="B7" s="7"/>
      <c r="C7" s="1"/>
    </row>
    <row r="8" spans="1:3" ht="15">
      <c r="A8" s="1"/>
      <c r="B8" s="1"/>
      <c r="C8" s="1"/>
    </row>
    <row r="9" spans="1:3" ht="15">
      <c r="A9" s="1" t="s">
        <v>20</v>
      </c>
      <c r="B9" s="7"/>
      <c r="C9" s="1"/>
    </row>
    <row r="10" spans="1:3" ht="15">
      <c r="A10" s="1" t="s">
        <v>2</v>
      </c>
      <c r="B10" s="7"/>
      <c r="C10" s="1"/>
    </row>
    <row r="11" spans="1:3" ht="15">
      <c r="A11" s="1" t="s">
        <v>3</v>
      </c>
      <c r="B11" s="7"/>
      <c r="C11" s="1"/>
    </row>
    <row r="12" spans="1:3" ht="15">
      <c r="A12" s="1" t="s">
        <v>4</v>
      </c>
      <c r="B12" s="7"/>
      <c r="C12" s="1"/>
    </row>
    <row r="13" spans="1:3" ht="15">
      <c r="A13" s="1" t="s">
        <v>5</v>
      </c>
      <c r="B13" s="7"/>
      <c r="C13" s="1"/>
    </row>
    <row r="14" spans="1:3" ht="15">
      <c r="A14" s="1" t="s">
        <v>6</v>
      </c>
      <c r="B14" s="7"/>
      <c r="C14" s="1"/>
    </row>
    <row r="15" spans="1:3" ht="15">
      <c r="A15" s="1"/>
      <c r="B15" s="7"/>
      <c r="C15" s="1"/>
    </row>
    <row r="16" spans="1:3" ht="15">
      <c r="A16" s="1" t="s">
        <v>16</v>
      </c>
      <c r="B16" s="7"/>
      <c r="C16" s="1"/>
    </row>
    <row r="17" spans="1:3" ht="15">
      <c r="A17" s="1" t="s">
        <v>7</v>
      </c>
      <c r="B17" s="6"/>
      <c r="C17" s="1"/>
    </row>
    <row r="18" spans="1:3" ht="15">
      <c r="A18" s="1" t="s">
        <v>8</v>
      </c>
      <c r="B18" s="6"/>
      <c r="C18" s="1"/>
    </row>
    <row r="19" spans="1:3" ht="15.75" thickBot="1">
      <c r="A19" s="2"/>
      <c r="B19" s="8" t="s">
        <v>11</v>
      </c>
      <c r="C19" s="1"/>
    </row>
    <row r="20" spans="1:3" ht="12.75">
      <c r="A20" s="3" t="s">
        <v>64</v>
      </c>
      <c r="B20" s="28">
        <v>77.73</v>
      </c>
      <c r="C20" s="4"/>
    </row>
    <row r="21" spans="1:3" ht="12.75">
      <c r="A21" s="3" t="s">
        <v>65</v>
      </c>
      <c r="B21" s="28">
        <v>77.73</v>
      </c>
      <c r="C21" s="4"/>
    </row>
    <row r="22" spans="1:3" ht="12.75">
      <c r="A22" s="3" t="s">
        <v>66</v>
      </c>
      <c r="B22" s="28">
        <v>31.12</v>
      </c>
      <c r="C22" s="4"/>
    </row>
    <row r="23" spans="1:3" ht="12.75">
      <c r="A23" s="3" t="s">
        <v>67</v>
      </c>
      <c r="B23" s="28">
        <v>0.15804</v>
      </c>
      <c r="C23" s="4"/>
    </row>
    <row r="24" spans="1:3" ht="12.75">
      <c r="A24" s="3" t="s">
        <v>68</v>
      </c>
      <c r="B24" s="28">
        <v>31.07</v>
      </c>
      <c r="C24" s="4"/>
    </row>
    <row r="25" spans="1:3" ht="12.75">
      <c r="A25" s="3" t="s">
        <v>69</v>
      </c>
      <c r="B25" s="28">
        <v>29.55</v>
      </c>
      <c r="C25" s="4"/>
    </row>
    <row r="26" spans="1:3" ht="12.75">
      <c r="A26" s="3" t="s">
        <v>70</v>
      </c>
      <c r="B26" s="28">
        <v>30.48</v>
      </c>
      <c r="C26" s="4"/>
    </row>
    <row r="27" spans="1:3" ht="12.75">
      <c r="A27" s="3" t="s">
        <v>71</v>
      </c>
      <c r="B27" s="28">
        <v>29.55</v>
      </c>
      <c r="C27" s="4"/>
    </row>
    <row r="28" spans="1:3" ht="12.75">
      <c r="A28" s="3" t="s">
        <v>72</v>
      </c>
      <c r="B28" s="28">
        <v>42.08</v>
      </c>
      <c r="C28" s="4"/>
    </row>
    <row r="29" spans="1:3" ht="12.75">
      <c r="A29" s="3" t="s">
        <v>73</v>
      </c>
      <c r="B29" s="28">
        <v>39.87</v>
      </c>
      <c r="C29" s="4"/>
    </row>
    <row r="30" spans="1:3" ht="12.75">
      <c r="A30" s="3" t="s">
        <v>74</v>
      </c>
      <c r="B30" s="28">
        <v>34.49</v>
      </c>
      <c r="C30" s="4"/>
    </row>
    <row r="31" spans="1:3" ht="12.75">
      <c r="A31" s="4"/>
      <c r="B31" s="9"/>
      <c r="C31" s="4"/>
    </row>
    <row r="32" spans="1:3" ht="15">
      <c r="A32" s="1" t="s">
        <v>17</v>
      </c>
      <c r="B32" s="7"/>
      <c r="C32" s="1"/>
    </row>
    <row r="33" spans="1:3" ht="15">
      <c r="A33" s="1" t="s">
        <v>7</v>
      </c>
      <c r="B33" s="6"/>
      <c r="C33" s="1"/>
    </row>
    <row r="34" spans="1:3" ht="15">
      <c r="A34" s="1" t="s">
        <v>8</v>
      </c>
      <c r="B34" s="6"/>
      <c r="C34" s="1"/>
    </row>
    <row r="35" spans="1:3" ht="15.75" thickBot="1">
      <c r="A35" s="2"/>
      <c r="B35" s="8" t="s">
        <v>11</v>
      </c>
      <c r="C35" s="1"/>
    </row>
    <row r="36" spans="1:3" ht="12.75">
      <c r="A36" s="3" t="s">
        <v>64</v>
      </c>
      <c r="B36" s="13">
        <v>78.30431999999999</v>
      </c>
      <c r="C36" s="4"/>
    </row>
    <row r="37" spans="1:3" ht="12.75">
      <c r="A37" s="3" t="s">
        <v>65</v>
      </c>
      <c r="B37" s="13">
        <v>97.806528</v>
      </c>
      <c r="C37" s="4"/>
    </row>
    <row r="38" spans="1:3" ht="12.75">
      <c r="A38" s="3" t="s">
        <v>66</v>
      </c>
      <c r="B38" s="13">
        <v>38.41343999999999</v>
      </c>
      <c r="C38" s="4"/>
    </row>
    <row r="39" spans="1:3" ht="12.75">
      <c r="A39" s="3" t="s">
        <v>67</v>
      </c>
      <c r="B39" s="13">
        <v>0.14478912</v>
      </c>
      <c r="C39" s="4"/>
    </row>
    <row r="40" spans="1:3" ht="12.75">
      <c r="A40" s="3" t="s">
        <v>68</v>
      </c>
      <c r="B40" s="13">
        <v>38.70892800000001</v>
      </c>
      <c r="C40" s="4"/>
    </row>
    <row r="41" spans="1:3" ht="12.75">
      <c r="A41" s="3" t="s">
        <v>69</v>
      </c>
      <c r="B41" s="13">
        <v>36.640511999999994</v>
      </c>
      <c r="C41" s="4"/>
    </row>
    <row r="42" spans="1:3" ht="12.75">
      <c r="A42" s="3" t="s">
        <v>70</v>
      </c>
      <c r="B42" s="13">
        <v>37.82246399999999</v>
      </c>
      <c r="C42" s="4"/>
    </row>
    <row r="43" spans="1:3" ht="12.75">
      <c r="A43" s="3" t="s">
        <v>71</v>
      </c>
      <c r="B43" s="13">
        <v>36.640511999999994</v>
      </c>
      <c r="C43" s="4"/>
    </row>
    <row r="44" spans="1:3" ht="12.75">
      <c r="A44" s="3" t="s">
        <v>72</v>
      </c>
      <c r="B44" s="13">
        <v>52.301376</v>
      </c>
      <c r="C44" s="4"/>
    </row>
    <row r="45" spans="1:3" ht="12.75">
      <c r="A45" s="3" t="s">
        <v>73</v>
      </c>
      <c r="B45" s="13">
        <v>49.346495999999995</v>
      </c>
      <c r="C45" s="4"/>
    </row>
    <row r="46" spans="1:3" ht="12.75">
      <c r="A46" s="3" t="s">
        <v>74</v>
      </c>
      <c r="B46" s="13">
        <v>43.141248</v>
      </c>
      <c r="C46" s="4"/>
    </row>
    <row r="47" spans="1:3" ht="12.75">
      <c r="A47" s="4"/>
      <c r="B47" s="9"/>
      <c r="C47" s="4"/>
    </row>
    <row r="48" spans="1:3" ht="15">
      <c r="A48" s="1" t="s">
        <v>10</v>
      </c>
      <c r="B48" s="9"/>
      <c r="C48" s="4"/>
    </row>
    <row r="49" spans="1:3" ht="15">
      <c r="A49" s="1" t="s">
        <v>7</v>
      </c>
      <c r="B49" s="6"/>
      <c r="C49" s="1"/>
    </row>
    <row r="50" spans="1:3" ht="15">
      <c r="A50" s="1" t="s">
        <v>8</v>
      </c>
      <c r="B50" s="6"/>
      <c r="C50" s="1"/>
    </row>
    <row r="51" spans="1:3" ht="18.75" thickBot="1">
      <c r="A51" s="2"/>
      <c r="B51" s="8" t="s">
        <v>9</v>
      </c>
      <c r="C51" s="1"/>
    </row>
    <row r="52" spans="1:4" ht="12.75">
      <c r="A52" s="3" t="s">
        <v>64</v>
      </c>
      <c r="B52" s="28">
        <v>0.000265</v>
      </c>
      <c r="C52" s="4"/>
      <c r="D52" s="31"/>
    </row>
    <row r="53" spans="1:4" ht="12.75">
      <c r="A53" s="3" t="s">
        <v>65</v>
      </c>
      <c r="B53" s="28">
        <v>0.000331</v>
      </c>
      <c r="C53" s="4"/>
      <c r="D53" s="31"/>
    </row>
    <row r="54" spans="1:4" ht="12.75">
      <c r="A54" s="3" t="s">
        <v>66</v>
      </c>
      <c r="B54" s="28">
        <v>0.00013</v>
      </c>
      <c r="C54" s="4"/>
      <c r="D54" s="31"/>
    </row>
    <row r="55" spans="1:4" ht="12.75">
      <c r="A55" s="3" t="s">
        <v>67</v>
      </c>
      <c r="B55" s="28">
        <v>4.9E-07</v>
      </c>
      <c r="C55" s="4"/>
      <c r="D55" s="31"/>
    </row>
    <row r="56" spans="1:4" ht="12.75">
      <c r="A56" s="3" t="s">
        <v>68</v>
      </c>
      <c r="B56" s="28">
        <v>0.000131</v>
      </c>
      <c r="C56" s="4"/>
      <c r="D56" s="31"/>
    </row>
    <row r="57" spans="1:4" ht="12.75">
      <c r="A57" s="3" t="s">
        <v>69</v>
      </c>
      <c r="B57" s="28">
        <v>0.000124</v>
      </c>
      <c r="C57" s="4"/>
      <c r="D57" s="31"/>
    </row>
    <row r="58" spans="1:4" ht="12.75">
      <c r="A58" s="3" t="s">
        <v>70</v>
      </c>
      <c r="B58" s="28">
        <v>0.000128</v>
      </c>
      <c r="C58" s="4"/>
      <c r="D58" s="31"/>
    </row>
    <row r="59" spans="1:4" ht="12.75">
      <c r="A59" s="3" t="s">
        <v>71</v>
      </c>
      <c r="B59" s="28">
        <v>0.000124</v>
      </c>
      <c r="C59" s="4"/>
      <c r="D59" s="31"/>
    </row>
    <row r="60" spans="1:4" ht="12.75">
      <c r="A60" s="3" t="s">
        <v>72</v>
      </c>
      <c r="B60" s="28">
        <v>0.000177</v>
      </c>
      <c r="C60" s="4"/>
      <c r="D60" s="31"/>
    </row>
    <row r="61" spans="1:4" ht="12.75">
      <c r="A61" s="3" t="s">
        <v>73</v>
      </c>
      <c r="B61" s="28">
        <v>0.000167</v>
      </c>
      <c r="C61" s="4"/>
      <c r="D61" s="31"/>
    </row>
    <row r="62" spans="1:4" ht="12.75">
      <c r="A62" s="3" t="s">
        <v>74</v>
      </c>
      <c r="B62" s="28">
        <v>0.000146</v>
      </c>
      <c r="C62" s="4"/>
      <c r="D62" s="31"/>
    </row>
    <row r="63" spans="1:3" ht="12.75">
      <c r="A63" s="3"/>
      <c r="B63" s="9"/>
      <c r="C63" s="4"/>
    </row>
    <row r="64" spans="1:3" ht="15">
      <c r="A64" s="1" t="s">
        <v>18</v>
      </c>
      <c r="B64" s="9"/>
      <c r="C64" s="4"/>
    </row>
    <row r="65" spans="1:3" ht="15">
      <c r="A65" s="1" t="s">
        <v>7</v>
      </c>
      <c r="B65" s="6"/>
      <c r="C65" s="1"/>
    </row>
    <row r="66" spans="1:3" ht="15">
      <c r="A66" s="1" t="s">
        <v>8</v>
      </c>
      <c r="B66" s="6"/>
      <c r="C66" s="1"/>
    </row>
    <row r="67" spans="1:3" ht="15.75" thickBot="1">
      <c r="A67" s="2"/>
      <c r="B67" s="8" t="s">
        <v>12</v>
      </c>
      <c r="C67" s="1"/>
    </row>
    <row r="68" spans="1:3" ht="12.75">
      <c r="A68" s="3" t="s">
        <v>69</v>
      </c>
      <c r="B68" s="28">
        <v>432.1</v>
      </c>
      <c r="C68" s="4"/>
    </row>
    <row r="69" spans="1:3" ht="12.75">
      <c r="A69" s="3" t="s">
        <v>70</v>
      </c>
      <c r="B69" s="28">
        <v>172.3</v>
      </c>
      <c r="C69" s="4"/>
    </row>
    <row r="70" spans="1:3" ht="12.75">
      <c r="A70" s="3" t="s">
        <v>71</v>
      </c>
      <c r="B70" s="28">
        <v>473.3</v>
      </c>
      <c r="C70" s="4"/>
    </row>
    <row r="71" spans="1:3" ht="12.75">
      <c r="A71" s="3" t="s">
        <v>72</v>
      </c>
      <c r="B71" s="28">
        <v>299.2</v>
      </c>
      <c r="C71" s="4"/>
    </row>
    <row r="72" spans="1:3" ht="12.75">
      <c r="A72" s="3" t="s">
        <v>73</v>
      </c>
      <c r="B72" s="28">
        <v>282.2</v>
      </c>
      <c r="C72" s="4"/>
    </row>
    <row r="73" spans="1:3" ht="12.75">
      <c r="A73" s="3" t="s">
        <v>74</v>
      </c>
      <c r="B73" s="28">
        <v>480</v>
      </c>
      <c r="C73" s="4"/>
    </row>
    <row r="74" spans="1:3" ht="12.75">
      <c r="A74" s="3"/>
      <c r="B74" s="9"/>
      <c r="C74" s="4"/>
    </row>
    <row r="75" spans="1:3" ht="15">
      <c r="A75" s="1" t="s">
        <v>14</v>
      </c>
      <c r="B75" s="7"/>
      <c r="C75" s="4"/>
    </row>
    <row r="76" spans="1:3" ht="15">
      <c r="A76" s="1" t="s">
        <v>7</v>
      </c>
      <c r="B76" s="6"/>
      <c r="C76" s="4"/>
    </row>
    <row r="77" spans="1:3" ht="15">
      <c r="A77" s="1" t="s">
        <v>8</v>
      </c>
      <c r="B77" s="6"/>
      <c r="C77" s="4"/>
    </row>
    <row r="78" spans="1:3" ht="15.75" thickBot="1">
      <c r="A78" s="2"/>
      <c r="B78" s="8" t="s">
        <v>13</v>
      </c>
      <c r="C78" s="4"/>
    </row>
    <row r="79" spans="1:3" ht="12.75">
      <c r="A79" s="3" t="s">
        <v>72</v>
      </c>
      <c r="B79" s="28">
        <v>19.96</v>
      </c>
      <c r="C79" s="4"/>
    </row>
    <row r="80" spans="1:3" ht="12.75">
      <c r="A80" s="3" t="s">
        <v>73</v>
      </c>
      <c r="B80" s="28">
        <v>18.5</v>
      </c>
      <c r="C80" s="4"/>
    </row>
    <row r="81" spans="1:3" ht="12.75">
      <c r="A81" s="3" t="s">
        <v>74</v>
      </c>
      <c r="B81" s="28">
        <v>15.46</v>
      </c>
      <c r="C81" s="4"/>
    </row>
    <row r="82" spans="1:3" ht="12.75">
      <c r="A82" s="4"/>
      <c r="B82" s="32"/>
      <c r="C82" s="4"/>
    </row>
    <row r="83" spans="1:3" ht="15">
      <c r="A83" s="1" t="s">
        <v>19</v>
      </c>
      <c r="B83" s="12"/>
      <c r="C83" s="1"/>
    </row>
    <row r="84" spans="1:3" ht="15">
      <c r="A84" s="1" t="s">
        <v>7</v>
      </c>
      <c r="B84" s="33"/>
      <c r="C84" s="1"/>
    </row>
    <row r="85" spans="1:3" ht="15">
      <c r="A85" s="1" t="s">
        <v>8</v>
      </c>
      <c r="B85" s="33"/>
      <c r="C85" s="1"/>
    </row>
    <row r="86" spans="1:3" ht="15.75" thickBot="1">
      <c r="A86" s="2"/>
      <c r="B86" s="8" t="s">
        <v>13</v>
      </c>
      <c r="C86" s="12"/>
    </row>
    <row r="87" spans="1:3" ht="12.75">
      <c r="A87" s="3" t="s">
        <v>72</v>
      </c>
      <c r="B87" s="28">
        <v>20.05</v>
      </c>
      <c r="C87" s="10"/>
    </row>
    <row r="88" spans="1:3" ht="12.75">
      <c r="A88" s="3" t="s">
        <v>73</v>
      </c>
      <c r="B88" s="28">
        <v>20.05</v>
      </c>
      <c r="C88" s="10"/>
    </row>
    <row r="89" spans="1:3" ht="12.75">
      <c r="A89" s="3" t="s">
        <v>74</v>
      </c>
      <c r="B89" s="28">
        <v>20.05</v>
      </c>
      <c r="C89" s="10"/>
    </row>
    <row r="90" spans="1:3" ht="12.75">
      <c r="A90" s="4"/>
      <c r="B90" s="32"/>
      <c r="C90" s="4"/>
    </row>
    <row r="91" spans="1:3" ht="15">
      <c r="A91" s="1" t="s">
        <v>15</v>
      </c>
      <c r="B91" s="12"/>
      <c r="C91" s="1"/>
    </row>
    <row r="92" spans="1:3" ht="15">
      <c r="A92" s="1" t="s">
        <v>7</v>
      </c>
      <c r="B92" s="33"/>
      <c r="C92" s="1"/>
    </row>
    <row r="93" spans="1:3" ht="15">
      <c r="A93" s="1" t="s">
        <v>8</v>
      </c>
      <c r="B93" s="33"/>
      <c r="C93" s="1"/>
    </row>
    <row r="94" spans="1:3" ht="15.75" thickBot="1">
      <c r="A94" s="2"/>
      <c r="B94" s="8" t="s">
        <v>13</v>
      </c>
      <c r="C94" s="12"/>
    </row>
    <row r="95" spans="1:3" ht="12.75">
      <c r="A95" s="3" t="s">
        <v>72</v>
      </c>
      <c r="B95" s="28">
        <v>19.83</v>
      </c>
      <c r="C95" s="10"/>
    </row>
    <row r="96" spans="1:3" ht="12.75">
      <c r="A96" s="3" t="s">
        <v>73</v>
      </c>
      <c r="B96" s="28">
        <v>14.88</v>
      </c>
      <c r="C96" s="10"/>
    </row>
    <row r="97" spans="1:3" ht="12.75">
      <c r="A97" s="3" t="s">
        <v>74</v>
      </c>
      <c r="B97" s="28">
        <v>5.33</v>
      </c>
      <c r="C97" s="10"/>
    </row>
    <row r="98" spans="1:3" ht="12.75">
      <c r="A98" s="4"/>
      <c r="B98" s="9"/>
      <c r="C98" s="4"/>
    </row>
    <row r="99" spans="1:3" ht="12.75">
      <c r="A99" s="4"/>
      <c r="B99" s="9"/>
      <c r="C99" s="4"/>
    </row>
    <row r="100" spans="1:3" ht="12.75">
      <c r="A100" s="4"/>
      <c r="B100" s="9"/>
      <c r="C100" s="4"/>
    </row>
    <row r="101" spans="1:3" ht="12.75">
      <c r="A101" s="4"/>
      <c r="B101" s="9"/>
      <c r="C101" s="4"/>
    </row>
    <row r="102" spans="1:3" ht="12.75">
      <c r="A102" s="4"/>
      <c r="B102" s="9"/>
      <c r="C102" s="4"/>
    </row>
    <row r="103" spans="1:3" ht="12.75">
      <c r="A103" s="4"/>
      <c r="B103" s="9"/>
      <c r="C103" s="4"/>
    </row>
    <row r="104" spans="1:3" ht="12.75">
      <c r="A104" s="4"/>
      <c r="B104" s="9"/>
      <c r="C104" s="4"/>
    </row>
    <row r="105" spans="1:3" ht="12.75">
      <c r="A105" s="4"/>
      <c r="B105" s="9"/>
      <c r="C105" s="4"/>
    </row>
    <row r="106" spans="1:3" ht="12.75">
      <c r="A106" s="4"/>
      <c r="B106" s="9"/>
      <c r="C106" s="4"/>
    </row>
    <row r="107" spans="1:3" ht="12.75">
      <c r="A107" s="4"/>
      <c r="B107" s="9"/>
      <c r="C107" s="4"/>
    </row>
    <row r="108" spans="1:3" ht="12.75">
      <c r="A108" s="4"/>
      <c r="B108" s="9"/>
      <c r="C108" s="4"/>
    </row>
    <row r="109" spans="1:3" ht="12.75">
      <c r="A109" s="4"/>
      <c r="B109" s="9"/>
      <c r="C109" s="4"/>
    </row>
    <row r="110" spans="1:3" ht="12.75">
      <c r="A110" s="4"/>
      <c r="B110" s="9"/>
      <c r="C110" s="4"/>
    </row>
    <row r="111" spans="1:3" ht="12.75">
      <c r="A111" s="4"/>
      <c r="B111" s="9"/>
      <c r="C111" s="4"/>
    </row>
    <row r="112" spans="1:3" ht="12.75">
      <c r="A112" s="4"/>
      <c r="B112" s="9"/>
      <c r="C112" s="4"/>
    </row>
    <row r="113" spans="1:3" ht="12.75">
      <c r="A113" s="4"/>
      <c r="B113" s="9"/>
      <c r="C113" s="4"/>
    </row>
    <row r="114" spans="1:3" ht="12.75">
      <c r="A114" s="4"/>
      <c r="B114" s="9"/>
      <c r="C114" s="4"/>
    </row>
    <row r="115" spans="1:3" ht="12.75">
      <c r="A115" s="4"/>
      <c r="B115" s="9"/>
      <c r="C115" s="4"/>
    </row>
    <row r="116" spans="1:3" ht="12.75">
      <c r="A116" s="4"/>
      <c r="B116" s="9"/>
      <c r="C116" s="4"/>
    </row>
    <row r="117" spans="1:3" ht="12.75">
      <c r="A117" s="4"/>
      <c r="B117" s="9"/>
      <c r="C117" s="4"/>
    </row>
    <row r="118" spans="1:3" ht="12.75">
      <c r="A118" s="4"/>
      <c r="B118" s="9"/>
      <c r="C118" s="4"/>
    </row>
    <row r="119" spans="1:3" ht="12.75">
      <c r="A119" s="4"/>
      <c r="B119" s="9"/>
      <c r="C119" s="4"/>
    </row>
    <row r="120" spans="1:3" ht="12.75">
      <c r="A120" s="4"/>
      <c r="B120" s="9"/>
      <c r="C120" s="4"/>
    </row>
    <row r="121" spans="1:3" ht="12.75">
      <c r="A121" s="4"/>
      <c r="B121" s="9"/>
      <c r="C121" s="4"/>
    </row>
    <row r="122" spans="1:3" ht="12.75">
      <c r="A122" s="4"/>
      <c r="B122" s="9"/>
      <c r="C122" s="4"/>
    </row>
    <row r="123" spans="1:3" ht="12.75">
      <c r="A123" s="4"/>
      <c r="B123" s="9"/>
      <c r="C123" s="4"/>
    </row>
    <row r="124" spans="1:3" ht="12.75">
      <c r="A124" s="4"/>
      <c r="B124" s="9"/>
      <c r="C124" s="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6"/>
  <sheetViews>
    <sheetView zoomScalePageLayoutView="0" workbookViewId="0" topLeftCell="A51">
      <selection activeCell="J51" sqref="J51"/>
    </sheetView>
  </sheetViews>
  <sheetFormatPr defaultColWidth="9.140625" defaultRowHeight="12.75"/>
  <cols>
    <col min="1" max="1" width="12.8515625" style="0" customWidth="1"/>
    <col min="2" max="4" width="16.7109375" style="0" customWidth="1"/>
    <col min="5" max="5" width="11.00390625" style="0" customWidth="1"/>
    <col min="8" max="8" width="15.57421875" style="0" customWidth="1"/>
    <col min="9" max="9" width="16.28125" style="0" customWidth="1"/>
  </cols>
  <sheetData>
    <row r="1" spans="1:4" ht="12.75">
      <c r="A1" t="s">
        <v>58</v>
      </c>
      <c r="D1" t="s">
        <v>59</v>
      </c>
    </row>
    <row r="2" ht="12.75">
      <c r="A2" t="s">
        <v>60</v>
      </c>
    </row>
    <row r="5" spans="1:10" ht="13.5" thickBot="1">
      <c r="A5" s="151" t="str">
        <f>YD!$A$16</f>
        <v>TOTAL FURNACE LOAD</v>
      </c>
      <c r="B5" s="152"/>
      <c r="C5" s="151" t="s">
        <v>11</v>
      </c>
      <c r="D5" s="142"/>
      <c r="E5" s="142"/>
      <c r="F5" s="142"/>
      <c r="G5" s="142"/>
      <c r="H5" s="142"/>
      <c r="I5" s="142"/>
      <c r="J5" s="142"/>
    </row>
    <row r="6" spans="1:10" ht="13.5" thickTop="1">
      <c r="A6" s="120"/>
      <c r="B6" s="120"/>
      <c r="C6" s="130"/>
      <c r="D6" s="131"/>
      <c r="E6" s="111" t="s">
        <v>44</v>
      </c>
      <c r="F6" s="111"/>
      <c r="G6" s="111"/>
      <c r="H6" s="148" t="s">
        <v>51</v>
      </c>
      <c r="I6" s="149"/>
      <c r="J6" s="150" t="s">
        <v>29</v>
      </c>
    </row>
    <row r="7" spans="1:10" ht="12.75">
      <c r="A7" s="120" t="s">
        <v>25</v>
      </c>
      <c r="B7" s="121" t="s">
        <v>26</v>
      </c>
      <c r="C7" s="122" t="s">
        <v>28</v>
      </c>
      <c r="D7" s="123" t="s">
        <v>63</v>
      </c>
      <c r="E7" s="114"/>
      <c r="F7" s="114"/>
      <c r="G7" s="112" t="s">
        <v>45</v>
      </c>
      <c r="H7" s="116" t="s">
        <v>52</v>
      </c>
      <c r="I7" s="124" t="s">
        <v>54</v>
      </c>
      <c r="J7" s="125" t="s">
        <v>30</v>
      </c>
    </row>
    <row r="8" spans="1:10" ht="12.75">
      <c r="A8" s="126"/>
      <c r="B8" s="126"/>
      <c r="C8" s="127"/>
      <c r="D8" s="128"/>
      <c r="E8" s="115" t="s">
        <v>46</v>
      </c>
      <c r="F8" s="115" t="s">
        <v>47</v>
      </c>
      <c r="G8" s="115" t="s">
        <v>48</v>
      </c>
      <c r="H8" s="117" t="s">
        <v>53</v>
      </c>
      <c r="I8" s="118" t="s">
        <v>53</v>
      </c>
      <c r="J8" s="129"/>
    </row>
    <row r="9" spans="1:10" ht="12.75">
      <c r="A9" s="120" t="str">
        <f>A!A30</f>
        <v>CASE HE100</v>
      </c>
      <c r="B9" s="121">
        <f>A!B30</f>
        <v>77.94</v>
      </c>
      <c r="C9" s="122">
        <f>A!C30</f>
        <v>77.75</v>
      </c>
      <c r="D9" s="124">
        <f>A!D30</f>
        <v>77.73</v>
      </c>
      <c r="E9" s="122">
        <f>MIN(B9:D9)</f>
        <v>77.73</v>
      </c>
      <c r="F9" s="122">
        <f>MAX(B9:D9)</f>
        <v>77.94</v>
      </c>
      <c r="G9" s="132">
        <f aca="true" t="shared" si="0" ref="G9:G15">IF(H9=0,0,(F9-E9)/H9)</f>
        <v>0.0027013120658604807</v>
      </c>
      <c r="H9" s="133">
        <v>77.74</v>
      </c>
      <c r="I9" s="134">
        <v>77.77</v>
      </c>
      <c r="J9" s="154">
        <f>A!E30</f>
        <v>76.02973372</v>
      </c>
    </row>
    <row r="10" spans="1:10" ht="12.75">
      <c r="A10" s="120" t="str">
        <f>A!A31</f>
        <v>CASE HE110</v>
      </c>
      <c r="B10" s="121">
        <f>A!B31</f>
        <v>77.94</v>
      </c>
      <c r="C10" s="122">
        <f>A!C31</f>
        <v>77.75</v>
      </c>
      <c r="D10" s="124">
        <f>A!D31</f>
        <v>77.73</v>
      </c>
      <c r="E10" s="122">
        <f aca="true" t="shared" si="1" ref="E10:E19">MIN(B10:D10)</f>
        <v>77.73</v>
      </c>
      <c r="F10" s="122">
        <f aca="true" t="shared" si="2" ref="F10:F19">MAX(B10:D10)</f>
        <v>77.94</v>
      </c>
      <c r="G10" s="132">
        <f t="shared" si="0"/>
        <v>0.0027013120658604807</v>
      </c>
      <c r="H10" s="133">
        <v>77.74</v>
      </c>
      <c r="I10" s="134">
        <v>77.77</v>
      </c>
      <c r="J10" s="154">
        <f>A!E31</f>
        <v>76.02973372</v>
      </c>
    </row>
    <row r="11" spans="1:10" ht="12.75">
      <c r="A11" s="120" t="str">
        <f>A!A32</f>
        <v>CASE HE120</v>
      </c>
      <c r="B11" s="121">
        <f>A!B32</f>
        <v>31.25</v>
      </c>
      <c r="C11" s="122">
        <f>A!C32</f>
        <v>31.1</v>
      </c>
      <c r="D11" s="124">
        <f>A!D32</f>
        <v>31.12</v>
      </c>
      <c r="E11" s="122">
        <f t="shared" si="1"/>
        <v>31.1</v>
      </c>
      <c r="F11" s="122">
        <f t="shared" si="2"/>
        <v>31.25</v>
      </c>
      <c r="G11" s="132">
        <f t="shared" si="0"/>
        <v>0.004823151125401884</v>
      </c>
      <c r="H11" s="133">
        <v>31.1</v>
      </c>
      <c r="I11" s="134">
        <v>31.11</v>
      </c>
      <c r="J11" s="154">
        <f>A!E32</f>
        <v>30.28866248</v>
      </c>
    </row>
    <row r="12" spans="1:10" ht="12.75">
      <c r="A12" s="120" t="str">
        <f>A!A33</f>
        <v>CASE HE130</v>
      </c>
      <c r="B12" s="121">
        <f>A!B33</f>
        <v>0</v>
      </c>
      <c r="C12" s="122">
        <f>A!C33</f>
        <v>0</v>
      </c>
      <c r="D12" s="124">
        <f>A!D33</f>
        <v>0.15804</v>
      </c>
      <c r="E12" s="122">
        <f t="shared" si="1"/>
        <v>0</v>
      </c>
      <c r="F12" s="122">
        <f t="shared" si="2"/>
        <v>0.15804</v>
      </c>
      <c r="G12" s="132">
        <f>IF(H12=0,0,(F12-E12)/H12)</f>
        <v>0</v>
      </c>
      <c r="H12" s="133">
        <v>0</v>
      </c>
      <c r="I12" s="134">
        <v>0</v>
      </c>
      <c r="J12" s="154">
        <f>A!E33</f>
        <v>0.12027684</v>
      </c>
    </row>
    <row r="13" spans="1:10" ht="12.75">
      <c r="A13" s="120" t="str">
        <f>A!A34</f>
        <v>CASE HE140</v>
      </c>
      <c r="B13" s="121">
        <f>A!B34</f>
        <v>31.26</v>
      </c>
      <c r="C13" s="122">
        <f>A!C34</f>
        <v>31.1</v>
      </c>
      <c r="D13" s="124">
        <f>A!D34</f>
        <v>31.07</v>
      </c>
      <c r="E13" s="122">
        <f t="shared" si="1"/>
        <v>31.07</v>
      </c>
      <c r="F13" s="122">
        <f t="shared" si="2"/>
        <v>31.26</v>
      </c>
      <c r="G13" s="132">
        <f t="shared" si="0"/>
        <v>0.006109324758842485</v>
      </c>
      <c r="H13" s="133">
        <v>31.1</v>
      </c>
      <c r="I13" s="134">
        <v>31.11</v>
      </c>
      <c r="J13" s="154">
        <f>A!E34</f>
        <v>30.53027122</v>
      </c>
    </row>
    <row r="14" spans="1:10" ht="12.75">
      <c r="A14" s="120" t="str">
        <f>A!A35</f>
        <v>CASE HE150</v>
      </c>
      <c r="B14" s="121">
        <f>A!B35</f>
        <v>29.88</v>
      </c>
      <c r="C14" s="122">
        <f>A!C35</f>
        <v>29.59</v>
      </c>
      <c r="D14" s="124">
        <f>A!D35</f>
        <v>29.55</v>
      </c>
      <c r="E14" s="122">
        <f t="shared" si="1"/>
        <v>29.55</v>
      </c>
      <c r="F14" s="122">
        <f t="shared" si="2"/>
        <v>29.88</v>
      </c>
      <c r="G14" s="132">
        <f t="shared" si="0"/>
        <v>0.01112984822934227</v>
      </c>
      <c r="H14" s="133">
        <v>29.65</v>
      </c>
      <c r="I14" s="134">
        <v>29.66</v>
      </c>
      <c r="J14" s="154">
        <f>A!E35</f>
        <v>28.9930488</v>
      </c>
    </row>
    <row r="15" spans="1:10" ht="12.75">
      <c r="A15" s="120" t="str">
        <f>A!A36</f>
        <v>CASE HE160</v>
      </c>
      <c r="B15" s="121">
        <f>A!B36</f>
        <v>31.26</v>
      </c>
      <c r="C15" s="122">
        <f>A!C36</f>
        <v>30.46</v>
      </c>
      <c r="D15" s="124">
        <f>A!D36</f>
        <v>30.48</v>
      </c>
      <c r="E15" s="122">
        <f t="shared" si="1"/>
        <v>30.46</v>
      </c>
      <c r="F15" s="122">
        <f t="shared" si="2"/>
        <v>31.26</v>
      </c>
      <c r="G15" s="132">
        <f t="shared" si="0"/>
        <v>0.02572347266881031</v>
      </c>
      <c r="H15" s="133">
        <v>31.1</v>
      </c>
      <c r="I15" s="134">
        <v>31.11</v>
      </c>
      <c r="J15" s="154">
        <f>A!E36</f>
        <v>29.92466678</v>
      </c>
    </row>
    <row r="16" spans="1:10" ht="12.75">
      <c r="A16" s="120" t="str">
        <f>A!A37</f>
        <v>CASE HE170</v>
      </c>
      <c r="B16" s="121">
        <f>A!B37</f>
        <v>29.88</v>
      </c>
      <c r="C16" s="122">
        <f>A!C37</f>
        <v>29.59</v>
      </c>
      <c r="D16" s="124">
        <f>A!D37</f>
        <v>29.55</v>
      </c>
      <c r="E16" s="122">
        <f t="shared" si="1"/>
        <v>29.55</v>
      </c>
      <c r="F16" s="122">
        <f t="shared" si="2"/>
        <v>29.88</v>
      </c>
      <c r="G16" s="132">
        <f>IF(H16=0,0,(F16-E16)/H16)</f>
        <v>0.01112984822934227</v>
      </c>
      <c r="H16" s="133">
        <v>29.65</v>
      </c>
      <c r="I16" s="134">
        <v>29.66</v>
      </c>
      <c r="J16" s="154">
        <f>A!E37</f>
        <v>28.9930488</v>
      </c>
    </row>
    <row r="17" spans="1:10" ht="12.75">
      <c r="A17" s="120" t="str">
        <f>A!A38</f>
        <v>CASE HE210</v>
      </c>
      <c r="B17" s="121">
        <f>A!B38</f>
        <v>41.36</v>
      </c>
      <c r="C17" s="122">
        <f>A!C38</f>
        <v>42.04</v>
      </c>
      <c r="D17" s="124">
        <f>A!D38</f>
        <v>42.08</v>
      </c>
      <c r="E17" s="122">
        <f t="shared" si="1"/>
        <v>41.36</v>
      </c>
      <c r="F17" s="122">
        <f t="shared" si="2"/>
        <v>42.08</v>
      </c>
      <c r="G17" s="132">
        <f>(F17-E17)/(F17+E17)*2</f>
        <v>0.017257909875359512</v>
      </c>
      <c r="H17" s="137" t="s">
        <v>38</v>
      </c>
      <c r="I17" s="138" t="s">
        <v>38</v>
      </c>
      <c r="J17" s="154">
        <f>A!E38</f>
        <v>41.16949626</v>
      </c>
    </row>
    <row r="18" spans="1:10" ht="12.75">
      <c r="A18" s="120" t="str">
        <f>A!A39</f>
        <v>CASE HE220</v>
      </c>
      <c r="B18" s="121">
        <f>A!B39</f>
        <v>39.41</v>
      </c>
      <c r="C18" s="122">
        <f>A!C39</f>
        <v>39.87</v>
      </c>
      <c r="D18" s="124">
        <f>A!D39</f>
        <v>39.87</v>
      </c>
      <c r="E18" s="122">
        <f t="shared" si="1"/>
        <v>39.41</v>
      </c>
      <c r="F18" s="122">
        <f t="shared" si="2"/>
        <v>39.87</v>
      </c>
      <c r="G18" s="132">
        <f>(F18-E18)/(F18+E18)*2</f>
        <v>0.011604439959636751</v>
      </c>
      <c r="H18" s="139" t="s">
        <v>38</v>
      </c>
      <c r="I18" s="140" t="s">
        <v>38</v>
      </c>
      <c r="J18" s="154">
        <f>A!E39</f>
        <v>38.91694316</v>
      </c>
    </row>
    <row r="19" spans="1:10" ht="13.5" thickBot="1">
      <c r="A19" s="141" t="str">
        <f>A!A40</f>
        <v>CASE HE230</v>
      </c>
      <c r="B19" s="165">
        <f>A!B40</f>
        <v>34.32</v>
      </c>
      <c r="C19" s="143">
        <f>A!C40</f>
        <v>34.59</v>
      </c>
      <c r="D19" s="147">
        <f>A!D40</f>
        <v>34.49</v>
      </c>
      <c r="E19" s="143">
        <f t="shared" si="1"/>
        <v>34.32</v>
      </c>
      <c r="F19" s="143">
        <f t="shared" si="2"/>
        <v>34.59</v>
      </c>
      <c r="G19" s="144">
        <f>(F19-E19)/(F19+E19)*2</f>
        <v>0.00783630822812373</v>
      </c>
      <c r="H19" s="145" t="s">
        <v>38</v>
      </c>
      <c r="I19" s="146" t="s">
        <v>38</v>
      </c>
      <c r="J19" s="157">
        <f>A!E40</f>
        <v>33.9518308</v>
      </c>
    </row>
    <row r="20" spans="1:10" ht="13.5" thickTop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0" ht="13.5" thickBot="1">
      <c r="A21" s="151" t="str">
        <f>YD!A32</f>
        <v>TOTAL FURNACE INPUT</v>
      </c>
      <c r="B21" s="152"/>
      <c r="C21" s="151" t="s">
        <v>11</v>
      </c>
      <c r="D21" s="142"/>
      <c r="E21" s="142"/>
      <c r="F21" s="142"/>
      <c r="G21" s="142"/>
      <c r="H21" s="142"/>
      <c r="I21" s="142"/>
      <c r="J21" s="142"/>
    </row>
    <row r="22" spans="1:10" ht="13.5" thickTop="1">
      <c r="A22" s="120"/>
      <c r="B22" s="120"/>
      <c r="C22" s="130"/>
      <c r="D22" s="131"/>
      <c r="E22" s="111" t="s">
        <v>44</v>
      </c>
      <c r="F22" s="111"/>
      <c r="G22" s="111"/>
      <c r="H22" s="148" t="s">
        <v>51</v>
      </c>
      <c r="I22" s="149"/>
      <c r="J22" s="150" t="s">
        <v>29</v>
      </c>
    </row>
    <row r="23" spans="1:10" ht="12.75">
      <c r="A23" s="120" t="s">
        <v>25</v>
      </c>
      <c r="B23" s="121" t="s">
        <v>26</v>
      </c>
      <c r="C23" s="122" t="s">
        <v>28</v>
      </c>
      <c r="D23" s="123" t="s">
        <v>63</v>
      </c>
      <c r="E23" s="114"/>
      <c r="F23" s="114"/>
      <c r="G23" s="112" t="s">
        <v>45</v>
      </c>
      <c r="H23" s="116" t="s">
        <v>52</v>
      </c>
      <c r="I23" s="124" t="s">
        <v>54</v>
      </c>
      <c r="J23" s="125" t="s">
        <v>30</v>
      </c>
    </row>
    <row r="24" spans="1:10" ht="12.75">
      <c r="A24" s="126"/>
      <c r="B24" s="126"/>
      <c r="C24" s="127"/>
      <c r="D24" s="128"/>
      <c r="E24" s="115" t="s">
        <v>46</v>
      </c>
      <c r="F24" s="115" t="s">
        <v>47</v>
      </c>
      <c r="G24" s="115" t="s">
        <v>48</v>
      </c>
      <c r="H24" s="117" t="s">
        <v>53</v>
      </c>
      <c r="I24" s="118" t="s">
        <v>53</v>
      </c>
      <c r="J24" s="129"/>
    </row>
    <row r="25" spans="1:10" ht="12.75">
      <c r="A25" s="120" t="str">
        <f>A9</f>
        <v>CASE HE100</v>
      </c>
      <c r="B25" s="162">
        <f>A!F30</f>
        <v>77.74</v>
      </c>
      <c r="C25" s="155">
        <f>A!G30</f>
        <v>77.713344</v>
      </c>
      <c r="D25" s="154">
        <f>A!H30</f>
        <v>78.30431999999999</v>
      </c>
      <c r="E25" s="155">
        <f>MIN(B25:D25)</f>
        <v>77.713344</v>
      </c>
      <c r="F25" s="155">
        <f>MAX(B25:D25)</f>
        <v>78.30431999999999</v>
      </c>
      <c r="G25" s="132">
        <f aca="true" t="shared" si="3" ref="G25:G32">IF(H25=0,0,(F25-E25)/H25)</f>
        <v>0.007604562737642373</v>
      </c>
      <c r="H25" s="153">
        <f>H41*90*24*3600*0.038</f>
        <v>77.713344</v>
      </c>
      <c r="I25" s="166">
        <f>I41*90*24*3600*0.038</f>
        <v>77.713344</v>
      </c>
      <c r="J25" s="154">
        <f>A!I30</f>
        <v>76.62689768</v>
      </c>
    </row>
    <row r="26" spans="1:10" ht="12.75">
      <c r="A26" s="120" t="str">
        <f aca="true" t="shared" si="4" ref="A26:A35">A10</f>
        <v>CASE HE110</v>
      </c>
      <c r="B26" s="162">
        <f>A!F31</f>
        <v>96.92006400000001</v>
      </c>
      <c r="C26" s="155">
        <f>A!G31</f>
        <v>97.21555199999999</v>
      </c>
      <c r="D26" s="154">
        <f>A!H31</f>
        <v>97.806528</v>
      </c>
      <c r="E26" s="155">
        <f aca="true" t="shared" si="5" ref="E26:E32">MIN(B26:D26)</f>
        <v>96.92006400000001</v>
      </c>
      <c r="F26" s="155">
        <f aca="true" t="shared" si="6" ref="F26:F32">MAX(B26:D26)</f>
        <v>97.806528</v>
      </c>
      <c r="G26" s="132">
        <f t="shared" si="3"/>
        <v>0.009118541033434544</v>
      </c>
      <c r="H26" s="153">
        <f aca="true" t="shared" si="7" ref="H26:I32">H42*90*24*3600*0.038</f>
        <v>97.21555199999999</v>
      </c>
      <c r="I26" s="166">
        <f t="shared" si="7"/>
        <v>97.21555199999999</v>
      </c>
      <c r="J26" s="154">
        <f>A!I31</f>
        <v>95.7836221</v>
      </c>
    </row>
    <row r="27" spans="1:10" ht="12.75">
      <c r="A27" s="120" t="str">
        <f t="shared" si="4"/>
        <v>CASE HE120</v>
      </c>
      <c r="B27" s="162">
        <f>A!F32</f>
        <v>38.413439999999994</v>
      </c>
      <c r="C27" s="155">
        <f>A!G32</f>
        <v>38.265696000000005</v>
      </c>
      <c r="D27" s="154">
        <f>A!H32</f>
        <v>38.41343999999999</v>
      </c>
      <c r="E27" s="155">
        <f t="shared" si="5"/>
        <v>38.265696000000005</v>
      </c>
      <c r="F27" s="155">
        <f t="shared" si="6"/>
        <v>38.413439999999994</v>
      </c>
      <c r="G27" s="132">
        <f t="shared" si="3"/>
        <v>0.003861003861003568</v>
      </c>
      <c r="H27" s="153">
        <f t="shared" si="7"/>
        <v>38.265696</v>
      </c>
      <c r="I27" s="166">
        <f t="shared" si="7"/>
        <v>38.2952448</v>
      </c>
      <c r="J27" s="154">
        <f>A!I32</f>
        <v>37.50316276</v>
      </c>
    </row>
    <row r="28" spans="1:10" ht="12.75">
      <c r="A28" s="120" t="str">
        <f t="shared" si="4"/>
        <v>CASE HE130</v>
      </c>
      <c r="B28" s="162">
        <f>A!F33</f>
        <v>0</v>
      </c>
      <c r="C28" s="155">
        <f>A!G33</f>
        <v>0</v>
      </c>
      <c r="D28" s="154">
        <f>A!H33</f>
        <v>0.14478912</v>
      </c>
      <c r="E28" s="155">
        <f t="shared" si="5"/>
        <v>0</v>
      </c>
      <c r="F28" s="155">
        <f t="shared" si="6"/>
        <v>0.14478912</v>
      </c>
      <c r="G28" s="132">
        <f t="shared" si="3"/>
        <v>0</v>
      </c>
      <c r="H28" s="153">
        <f t="shared" si="7"/>
        <v>0</v>
      </c>
      <c r="I28" s="166">
        <f t="shared" si="7"/>
        <v>0</v>
      </c>
      <c r="J28" s="154">
        <f>A!I33</f>
        <v>0.09917564</v>
      </c>
    </row>
    <row r="29" spans="1:10" ht="12.75">
      <c r="A29" s="120" t="str">
        <f t="shared" si="4"/>
        <v>CASE HE140</v>
      </c>
      <c r="B29" s="162">
        <f>A!F34</f>
        <v>39.004416</v>
      </c>
      <c r="C29" s="155">
        <f>A!G34</f>
        <v>39.00441600000001</v>
      </c>
      <c r="D29" s="154">
        <f>A!H34</f>
        <v>38.70892800000001</v>
      </c>
      <c r="E29" s="155">
        <f t="shared" si="5"/>
        <v>38.70892800000001</v>
      </c>
      <c r="F29" s="155">
        <f t="shared" si="6"/>
        <v>39.00441600000001</v>
      </c>
      <c r="G29" s="132">
        <f t="shared" si="3"/>
        <v>0.007575757575757728</v>
      </c>
      <c r="H29" s="153">
        <f t="shared" si="7"/>
        <v>39.004416000000006</v>
      </c>
      <c r="I29" s="166">
        <f t="shared" si="7"/>
        <v>39.004416000000006</v>
      </c>
      <c r="J29" s="154">
        <f>A!I34</f>
        <v>38.01275674</v>
      </c>
    </row>
    <row r="30" spans="1:10" ht="12.75">
      <c r="A30" s="120" t="str">
        <f t="shared" si="4"/>
        <v>CASE HE150</v>
      </c>
      <c r="B30" s="162">
        <f>A!F35</f>
        <v>37.231488</v>
      </c>
      <c r="C30" s="155">
        <f>A!G35</f>
        <v>36.93600000000001</v>
      </c>
      <c r="D30" s="154">
        <f>A!H35</f>
        <v>36.640511999999994</v>
      </c>
      <c r="E30" s="155">
        <f t="shared" si="5"/>
        <v>36.640511999999994</v>
      </c>
      <c r="F30" s="155">
        <f t="shared" si="6"/>
        <v>37.231488</v>
      </c>
      <c r="G30" s="132">
        <f t="shared" si="3"/>
        <v>0.015961691939345702</v>
      </c>
      <c r="H30" s="153">
        <f t="shared" si="7"/>
        <v>37.0246464</v>
      </c>
      <c r="I30" s="166">
        <f t="shared" si="7"/>
        <v>37.0246464</v>
      </c>
      <c r="J30" s="154">
        <f>A!I35</f>
        <v>36.09571272</v>
      </c>
    </row>
    <row r="31" spans="1:10" ht="12.75">
      <c r="A31" s="120" t="str">
        <f t="shared" si="4"/>
        <v>CASE HE160</v>
      </c>
      <c r="B31" s="162">
        <f>A!F36</f>
        <v>38.117952</v>
      </c>
      <c r="C31" s="155">
        <f>A!G36</f>
        <v>38.117952</v>
      </c>
      <c r="D31" s="154">
        <f>A!H36</f>
        <v>37.82246399999999</v>
      </c>
      <c r="E31" s="155">
        <f t="shared" si="5"/>
        <v>37.82246399999999</v>
      </c>
      <c r="F31" s="155">
        <f t="shared" si="6"/>
        <v>38.117952</v>
      </c>
      <c r="G31" s="132">
        <f t="shared" si="3"/>
        <v>0.00775795190069856</v>
      </c>
      <c r="H31" s="153">
        <f t="shared" si="7"/>
        <v>38.088403199999995</v>
      </c>
      <c r="I31" s="166">
        <f t="shared" si="7"/>
        <v>38.117952</v>
      </c>
      <c r="J31" s="154">
        <f>A!I36</f>
        <v>37.24572812</v>
      </c>
    </row>
    <row r="32" spans="1:10" ht="12.75">
      <c r="A32" s="120" t="str">
        <f t="shared" si="4"/>
        <v>CASE HE170</v>
      </c>
      <c r="B32" s="162">
        <f>A!F37</f>
        <v>37.231488</v>
      </c>
      <c r="C32" s="155">
        <f>A!G37</f>
        <v>36.93600000000001</v>
      </c>
      <c r="D32" s="154">
        <f>A!H37</f>
        <v>36.640511999999994</v>
      </c>
      <c r="E32" s="155">
        <f t="shared" si="5"/>
        <v>36.640511999999994</v>
      </c>
      <c r="F32" s="155">
        <f t="shared" si="6"/>
        <v>37.231488</v>
      </c>
      <c r="G32" s="132">
        <f t="shared" si="3"/>
        <v>0.015961691939345702</v>
      </c>
      <c r="H32" s="153">
        <f t="shared" si="7"/>
        <v>37.0246464</v>
      </c>
      <c r="I32" s="166">
        <f t="shared" si="7"/>
        <v>37.0246464</v>
      </c>
      <c r="J32" s="154">
        <f>A!I37</f>
        <v>36.09571272</v>
      </c>
    </row>
    <row r="33" spans="1:10" ht="12.75">
      <c r="A33" s="120" t="str">
        <f t="shared" si="4"/>
        <v>CASE HE210</v>
      </c>
      <c r="B33" s="162">
        <f>A!F38</f>
        <v>50.528448000000004</v>
      </c>
      <c r="C33" s="155">
        <f>A!G38</f>
        <v>52.005888</v>
      </c>
      <c r="D33" s="154">
        <f>A!H38</f>
        <v>52.301376</v>
      </c>
      <c r="E33" s="155">
        <f>MIN(B33:D33)</f>
        <v>50.528448000000004</v>
      </c>
      <c r="F33" s="155">
        <f>MAX(B33:D33)</f>
        <v>52.301376</v>
      </c>
      <c r="G33" s="132">
        <f>(F33-E33)/(F33+E33)*2</f>
        <v>0.03448275862068952</v>
      </c>
      <c r="H33" s="167" t="s">
        <v>38</v>
      </c>
      <c r="I33" s="168" t="s">
        <v>38</v>
      </c>
      <c r="J33" s="154">
        <f>A!I38</f>
        <v>51.24742938</v>
      </c>
    </row>
    <row r="34" spans="1:10" ht="12.75">
      <c r="A34" s="120" t="str">
        <f t="shared" si="4"/>
        <v>CASE HE220</v>
      </c>
      <c r="B34" s="162">
        <f>A!F39</f>
        <v>47.869056</v>
      </c>
      <c r="C34" s="155">
        <f>A!G39</f>
        <v>49.346495999999995</v>
      </c>
      <c r="D34" s="154">
        <f>A!H39</f>
        <v>49.346495999999995</v>
      </c>
      <c r="E34" s="155">
        <f>MIN(B34:D34)</f>
        <v>47.869056</v>
      </c>
      <c r="F34" s="155">
        <f>MAX(B34:D34)</f>
        <v>49.346495999999995</v>
      </c>
      <c r="G34" s="132">
        <f>(F34-E34)/(F34+E34)*2</f>
        <v>0.030395136778115384</v>
      </c>
      <c r="H34" s="169" t="s">
        <v>38</v>
      </c>
      <c r="I34" s="170" t="s">
        <v>38</v>
      </c>
      <c r="J34" s="154">
        <f>A!I39</f>
        <v>48.40509774</v>
      </c>
    </row>
    <row r="35" spans="1:10" ht="13.5" thickBot="1">
      <c r="A35" s="191" t="str">
        <f t="shared" si="4"/>
        <v>CASE HE230</v>
      </c>
      <c r="B35" s="163">
        <f>A!F40</f>
        <v>41.36831999999999</v>
      </c>
      <c r="C35" s="156">
        <f>A!G40</f>
        <v>42.55027200000001</v>
      </c>
      <c r="D35" s="157">
        <f>A!H40</f>
        <v>43.141248</v>
      </c>
      <c r="E35" s="156">
        <f>MIN(B35:D35)</f>
        <v>41.36831999999999</v>
      </c>
      <c r="F35" s="156">
        <f>MAX(B35:D35)</f>
        <v>43.141248</v>
      </c>
      <c r="G35" s="144">
        <f>(F35-E35)/(F35+E35)*2</f>
        <v>0.04195804195804214</v>
      </c>
      <c r="H35" s="171" t="s">
        <v>38</v>
      </c>
      <c r="I35" s="172" t="s">
        <v>38</v>
      </c>
      <c r="J35" s="157">
        <f>A!I40</f>
        <v>42.67928712</v>
      </c>
    </row>
    <row r="36" spans="1:10" ht="13.5" thickTop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3.5" thickBot="1">
      <c r="A37" s="151" t="str">
        <f>YD!A48</f>
        <v>FUEL CONSUMPTION</v>
      </c>
      <c r="B37" s="152"/>
      <c r="C37" s="151" t="s">
        <v>57</v>
      </c>
      <c r="D37" s="142"/>
      <c r="E37" s="142"/>
      <c r="F37" s="142"/>
      <c r="G37" s="142"/>
      <c r="H37" s="142"/>
      <c r="I37" s="142"/>
      <c r="J37" s="142"/>
    </row>
    <row r="38" spans="1:10" ht="13.5" thickTop="1">
      <c r="A38" s="120"/>
      <c r="B38" s="120"/>
      <c r="C38" s="130"/>
      <c r="D38" s="131"/>
      <c r="E38" s="111" t="s">
        <v>44</v>
      </c>
      <c r="F38" s="111"/>
      <c r="G38" s="111"/>
      <c r="H38" s="148" t="s">
        <v>51</v>
      </c>
      <c r="I38" s="149"/>
      <c r="J38" s="150" t="s">
        <v>29</v>
      </c>
    </row>
    <row r="39" spans="1:10" ht="12.75">
      <c r="A39" s="120" t="s">
        <v>25</v>
      </c>
      <c r="B39" s="121" t="s">
        <v>26</v>
      </c>
      <c r="C39" s="122" t="s">
        <v>28</v>
      </c>
      <c r="D39" s="123" t="s">
        <v>63</v>
      </c>
      <c r="E39" s="114"/>
      <c r="F39" s="114"/>
      <c r="G39" s="112" t="s">
        <v>45</v>
      </c>
      <c r="H39" s="116" t="s">
        <v>52</v>
      </c>
      <c r="I39" s="124" t="s">
        <v>54</v>
      </c>
      <c r="J39" s="125" t="s">
        <v>30</v>
      </c>
    </row>
    <row r="40" spans="1:10" ht="12.75">
      <c r="A40" s="126"/>
      <c r="B40" s="126"/>
      <c r="C40" s="127"/>
      <c r="D40" s="128"/>
      <c r="E40" s="115" t="s">
        <v>46</v>
      </c>
      <c r="F40" s="115" t="s">
        <v>47</v>
      </c>
      <c r="G40" s="115" t="s">
        <v>48</v>
      </c>
      <c r="H40" s="117" t="s">
        <v>53</v>
      </c>
      <c r="I40" s="118" t="s">
        <v>53</v>
      </c>
      <c r="J40" s="129"/>
    </row>
    <row r="41" spans="1:10" ht="12.75">
      <c r="A41" s="120" t="str">
        <f>A25</f>
        <v>CASE HE100</v>
      </c>
      <c r="B41" s="121">
        <f>A!J30</f>
        <v>0.000263</v>
      </c>
      <c r="C41" s="122">
        <f>A!K30</f>
        <v>0.000263</v>
      </c>
      <c r="D41" s="124">
        <f>A!L30</f>
        <v>0.000265</v>
      </c>
      <c r="E41" s="122">
        <f>MIN(B41:D41)</f>
        <v>0.000263</v>
      </c>
      <c r="F41" s="122">
        <f>MAX(B41:D41)</f>
        <v>0.000265</v>
      </c>
      <c r="G41" s="132">
        <f aca="true" t="shared" si="8" ref="G41:G48">IF(H41=0,0,(F41-E41)/H41)</f>
        <v>0.007604562737642565</v>
      </c>
      <c r="H41" s="133">
        <v>0.000263</v>
      </c>
      <c r="I41" s="134">
        <v>0.000263</v>
      </c>
      <c r="J41" s="189">
        <f>A!M30</f>
        <v>0.00025932321339614466</v>
      </c>
    </row>
    <row r="42" spans="1:10" ht="12.75">
      <c r="A42" s="120" t="str">
        <f aca="true" t="shared" si="9" ref="A42:A51">A26</f>
        <v>CASE HE110</v>
      </c>
      <c r="B42" s="121">
        <f>A!J31</f>
        <v>0.000328</v>
      </c>
      <c r="C42" s="122">
        <f>A!K31</f>
        <v>0.000329</v>
      </c>
      <c r="D42" s="124">
        <f>A!L31</f>
        <v>0.000331</v>
      </c>
      <c r="E42" s="122">
        <f aca="true" t="shared" si="10" ref="E42:E48">MIN(B42:D42)</f>
        <v>0.000328</v>
      </c>
      <c r="F42" s="122">
        <f aca="true" t="shared" si="11" ref="F42:F48">MAX(B42:D42)</f>
        <v>0.000331</v>
      </c>
      <c r="G42" s="132">
        <f t="shared" si="8"/>
        <v>0.009118541033434707</v>
      </c>
      <c r="H42" s="133">
        <v>0.000329</v>
      </c>
      <c r="I42" s="134">
        <v>0.000329</v>
      </c>
      <c r="J42" s="189">
        <f>A!M31</f>
        <v>0.00032415401674518087</v>
      </c>
    </row>
    <row r="43" spans="1:10" ht="12.75">
      <c r="A43" s="120" t="str">
        <f t="shared" si="9"/>
        <v>CASE HE120</v>
      </c>
      <c r="B43" s="121">
        <f>A!J32</f>
        <v>0.00013</v>
      </c>
      <c r="C43" s="122">
        <f>A!K32</f>
        <v>0.0001295</v>
      </c>
      <c r="D43" s="124">
        <f>A!L32</f>
        <v>0.00013</v>
      </c>
      <c r="E43" s="122">
        <f t="shared" si="10"/>
        <v>0.0001295</v>
      </c>
      <c r="F43" s="122">
        <f t="shared" si="11"/>
        <v>0.00013</v>
      </c>
      <c r="G43" s="132">
        <f t="shared" si="8"/>
        <v>0.0038610038610037453</v>
      </c>
      <c r="H43" s="133">
        <v>0.0001295</v>
      </c>
      <c r="I43" s="134">
        <v>0.0001296</v>
      </c>
      <c r="J43" s="189">
        <f>A!M32</f>
        <v>0.0001269194104667533</v>
      </c>
    </row>
    <row r="44" spans="1:10" ht="12.75">
      <c r="A44" s="120" t="str">
        <f t="shared" si="9"/>
        <v>CASE HE130</v>
      </c>
      <c r="B44" s="121">
        <f>A!J33</f>
        <v>0</v>
      </c>
      <c r="C44" s="122">
        <f>A!K33</f>
        <v>0</v>
      </c>
      <c r="D44" s="124">
        <f>A!L33</f>
        <v>4.9E-07</v>
      </c>
      <c r="E44" s="122">
        <f t="shared" si="10"/>
        <v>0</v>
      </c>
      <c r="F44" s="122">
        <f t="shared" si="11"/>
        <v>4.9E-07</v>
      </c>
      <c r="G44" s="132">
        <f t="shared" si="8"/>
        <v>0</v>
      </c>
      <c r="H44" s="133">
        <v>0</v>
      </c>
      <c r="I44" s="134">
        <v>0</v>
      </c>
      <c r="J44" s="189">
        <f>A!M33</f>
        <v>3.356333928958198E-07</v>
      </c>
    </row>
    <row r="45" spans="1:10" ht="12.75">
      <c r="A45" s="120" t="str">
        <f t="shared" si="9"/>
        <v>CASE HE140</v>
      </c>
      <c r="B45" s="121">
        <f>A!J34</f>
        <v>0.000132</v>
      </c>
      <c r="C45" s="122">
        <f>A!K34</f>
        <v>0.000132</v>
      </c>
      <c r="D45" s="124">
        <f>A!L34</f>
        <v>0.000131</v>
      </c>
      <c r="E45" s="122">
        <f t="shared" si="10"/>
        <v>0.000131</v>
      </c>
      <c r="F45" s="122">
        <f t="shared" si="11"/>
        <v>0.000132</v>
      </c>
      <c r="G45" s="132">
        <f t="shared" si="8"/>
        <v>0.007575757575757554</v>
      </c>
      <c r="H45" s="133">
        <v>0.000132</v>
      </c>
      <c r="I45" s="134">
        <v>0.000132</v>
      </c>
      <c r="J45" s="189">
        <f>A!M34</f>
        <v>0.0001286439948153563</v>
      </c>
    </row>
    <row r="46" spans="1:10" ht="12.75">
      <c r="A46" s="120" t="str">
        <f t="shared" si="9"/>
        <v>CASE HE150</v>
      </c>
      <c r="B46" s="121">
        <f>A!J35</f>
        <v>0.000126</v>
      </c>
      <c r="C46" s="122">
        <f>A!K35</f>
        <v>0.000125</v>
      </c>
      <c r="D46" s="124">
        <f>A!L35</f>
        <v>0.000124</v>
      </c>
      <c r="E46" s="122">
        <f t="shared" si="10"/>
        <v>0.000124</v>
      </c>
      <c r="F46" s="122">
        <f t="shared" si="11"/>
        <v>0.000126</v>
      </c>
      <c r="G46" s="132">
        <f t="shared" si="8"/>
        <v>0.015961691939345525</v>
      </c>
      <c r="H46" s="133">
        <v>0.0001253</v>
      </c>
      <c r="I46" s="134">
        <v>0.0001253</v>
      </c>
      <c r="J46" s="189">
        <f>A!M35</f>
        <v>0.0001221562727420403</v>
      </c>
    </row>
    <row r="47" spans="1:10" ht="12.75">
      <c r="A47" s="120" t="str">
        <f t="shared" si="9"/>
        <v>CASE HE160</v>
      </c>
      <c r="B47" s="121">
        <f>A!J36</f>
        <v>0.000129</v>
      </c>
      <c r="C47" s="122">
        <f>A!K36</f>
        <v>0.000129</v>
      </c>
      <c r="D47" s="124">
        <f>A!L36</f>
        <v>0.000128</v>
      </c>
      <c r="E47" s="122">
        <f t="shared" si="10"/>
        <v>0.000128</v>
      </c>
      <c r="F47" s="122">
        <f t="shared" si="11"/>
        <v>0.000129</v>
      </c>
      <c r="G47" s="132">
        <f t="shared" si="8"/>
        <v>0.007757951900698195</v>
      </c>
      <c r="H47" s="133">
        <v>0.0001289</v>
      </c>
      <c r="I47" s="134">
        <v>0.000129</v>
      </c>
      <c r="J47" s="189">
        <f>A!M36</f>
        <v>0.000126048191872428</v>
      </c>
    </row>
    <row r="48" spans="1:10" ht="12.75">
      <c r="A48" s="120" t="str">
        <f t="shared" si="9"/>
        <v>CASE HE170</v>
      </c>
      <c r="B48" s="121">
        <f>A!J37</f>
        <v>0.000126</v>
      </c>
      <c r="C48" s="122">
        <f>A!K37</f>
        <v>0.000125</v>
      </c>
      <c r="D48" s="124">
        <f>A!L37</f>
        <v>0.000124</v>
      </c>
      <c r="E48" s="122">
        <f t="shared" si="10"/>
        <v>0.000124</v>
      </c>
      <c r="F48" s="122">
        <f t="shared" si="11"/>
        <v>0.000126</v>
      </c>
      <c r="G48" s="132">
        <f t="shared" si="8"/>
        <v>0.015961691939345525</v>
      </c>
      <c r="H48" s="133">
        <v>0.0001253</v>
      </c>
      <c r="I48" s="134">
        <v>0.0001253</v>
      </c>
      <c r="J48" s="189">
        <f>A!M37</f>
        <v>0.0001221562727420403</v>
      </c>
    </row>
    <row r="49" spans="1:10" ht="12.75">
      <c r="A49" s="120" t="str">
        <f t="shared" si="9"/>
        <v>CASE HE210</v>
      </c>
      <c r="B49" s="121">
        <f>A!J38</f>
        <v>0.000171</v>
      </c>
      <c r="C49" s="122">
        <f>A!K38</f>
        <v>0.000176</v>
      </c>
      <c r="D49" s="124">
        <f>A!L38</f>
        <v>0.000177</v>
      </c>
      <c r="E49" s="122">
        <f>MIN(B49:D49)</f>
        <v>0.000171</v>
      </c>
      <c r="F49" s="122">
        <f>MAX(B49:D49)</f>
        <v>0.000177</v>
      </c>
      <c r="G49" s="132">
        <f>(F49-E49)/(F49+E49)*2</f>
        <v>0.03448275862068956</v>
      </c>
      <c r="H49" s="137" t="s">
        <v>38</v>
      </c>
      <c r="I49" s="138" t="s">
        <v>38</v>
      </c>
      <c r="J49" s="189">
        <f>A!M38</f>
        <v>0.00017343319992690057</v>
      </c>
    </row>
    <row r="50" spans="1:10" ht="12.75">
      <c r="A50" s="120" t="str">
        <f t="shared" si="9"/>
        <v>CASE HE220</v>
      </c>
      <c r="B50" s="121">
        <f>A!J39</f>
        <v>0.000162</v>
      </c>
      <c r="C50" s="122">
        <f>A!K39</f>
        <v>0.000167</v>
      </c>
      <c r="D50" s="124">
        <f>A!L39</f>
        <v>0.000167</v>
      </c>
      <c r="E50" s="122">
        <f>MIN(B50:D50)</f>
        <v>0.000162</v>
      </c>
      <c r="F50" s="122">
        <f>MAX(B50:D50)</f>
        <v>0.000167</v>
      </c>
      <c r="G50" s="132">
        <f>(F50-E50)/(F50+E50)*2</f>
        <v>0.03039513677811542</v>
      </c>
      <c r="H50" s="139" t="s">
        <v>38</v>
      </c>
      <c r="I50" s="140" t="s">
        <v>38</v>
      </c>
      <c r="J50" s="189">
        <f>A!M39</f>
        <v>0.00016381408970922678</v>
      </c>
    </row>
    <row r="51" spans="1:10" ht="13.5" thickBot="1">
      <c r="A51" s="191" t="str">
        <f t="shared" si="9"/>
        <v>CASE HE230</v>
      </c>
      <c r="B51" s="165">
        <f>A!J40</f>
        <v>0.00014</v>
      </c>
      <c r="C51" s="143">
        <f>A!K40</f>
        <v>0.000144</v>
      </c>
      <c r="D51" s="147">
        <f>A!L40</f>
        <v>0.000146</v>
      </c>
      <c r="E51" s="143">
        <f>MIN(B51:D51)</f>
        <v>0.00014</v>
      </c>
      <c r="F51" s="143">
        <f>MAX(B51:D51)</f>
        <v>0.000146</v>
      </c>
      <c r="G51" s="144">
        <f>(F51-E51)/(F51+E51)*2</f>
        <v>0.04195804195804203</v>
      </c>
      <c r="H51" s="145" t="s">
        <v>38</v>
      </c>
      <c r="I51" s="146" t="s">
        <v>38</v>
      </c>
      <c r="J51" s="190">
        <f>A!M40</f>
        <v>0.00014443661712150747</v>
      </c>
    </row>
    <row r="52" spans="1:10" ht="13.5" thickTop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3.5" thickBot="1">
      <c r="A53" s="151" t="str">
        <f>YD!A64</f>
        <v>FAN ENERGY (BOTH FANS)</v>
      </c>
      <c r="B53" s="152"/>
      <c r="C53" s="151" t="s">
        <v>56</v>
      </c>
      <c r="D53" s="142"/>
      <c r="E53" s="142"/>
      <c r="F53" s="142"/>
      <c r="G53" s="142"/>
      <c r="H53" s="142"/>
      <c r="I53" s="142"/>
      <c r="J53" s="130"/>
    </row>
    <row r="54" spans="1:10" ht="13.5" thickTop="1">
      <c r="A54" s="120"/>
      <c r="B54" s="120"/>
      <c r="C54" s="130"/>
      <c r="D54" s="131"/>
      <c r="E54" s="178" t="s">
        <v>44</v>
      </c>
      <c r="F54" s="111"/>
      <c r="G54" s="179"/>
      <c r="H54" s="180" t="s">
        <v>49</v>
      </c>
      <c r="I54" s="150" t="s">
        <v>29</v>
      </c>
      <c r="J54" s="34"/>
    </row>
    <row r="55" spans="1:10" ht="12.75">
      <c r="A55" s="120" t="s">
        <v>25</v>
      </c>
      <c r="B55" s="121" t="s">
        <v>26</v>
      </c>
      <c r="C55" s="122" t="s">
        <v>28</v>
      </c>
      <c r="D55" s="123" t="s">
        <v>63</v>
      </c>
      <c r="E55" s="173"/>
      <c r="F55" s="114"/>
      <c r="G55" s="174" t="s">
        <v>45</v>
      </c>
      <c r="H55" s="175" t="s">
        <v>50</v>
      </c>
      <c r="I55" s="125" t="s">
        <v>30</v>
      </c>
      <c r="J55" s="34"/>
    </row>
    <row r="56" spans="1:10" ht="12.75">
      <c r="A56" s="126"/>
      <c r="B56" s="126"/>
      <c r="C56" s="127"/>
      <c r="D56" s="128"/>
      <c r="E56" s="160" t="s">
        <v>46</v>
      </c>
      <c r="F56" s="115" t="s">
        <v>47</v>
      </c>
      <c r="G56" s="161" t="s">
        <v>48</v>
      </c>
      <c r="H56" s="177"/>
      <c r="I56" s="129"/>
      <c r="J56" s="34"/>
    </row>
    <row r="57" spans="1:10" ht="12.75">
      <c r="A57" s="120" t="str">
        <f aca="true" t="shared" si="12" ref="A57:A62">A46</f>
        <v>CASE HE150</v>
      </c>
      <c r="B57" s="121">
        <f>A!B47</f>
        <v>432</v>
      </c>
      <c r="C57" s="122">
        <f>A!C47</f>
        <v>433.3</v>
      </c>
      <c r="D57" s="124">
        <f>A!D47</f>
        <v>432.1</v>
      </c>
      <c r="E57" s="121">
        <f aca="true" t="shared" si="13" ref="E57:E62">MIN(B57:D57)</f>
        <v>432</v>
      </c>
      <c r="F57" s="122">
        <f aca="true" t="shared" si="14" ref="F57:F62">MAX(B57:D57)</f>
        <v>433.3</v>
      </c>
      <c r="G57" s="159">
        <f>IF(H57=0,0,(F57-E57)/H57)</f>
        <v>0.0030092592592592857</v>
      </c>
      <c r="H57" s="113">
        <v>432</v>
      </c>
      <c r="I57" s="182">
        <f>A!E47</f>
        <v>432</v>
      </c>
      <c r="J57" s="34"/>
    </row>
    <row r="58" spans="1:10" ht="12.75">
      <c r="A58" s="120" t="str">
        <f t="shared" si="12"/>
        <v>CASE HE160</v>
      </c>
      <c r="B58" s="121">
        <f>A!B48</f>
        <v>170.2</v>
      </c>
      <c r="C58" s="122">
        <f>A!C48</f>
        <v>172.2</v>
      </c>
      <c r="D58" s="124">
        <f>A!D48</f>
        <v>172.3</v>
      </c>
      <c r="E58" s="121">
        <f t="shared" si="13"/>
        <v>170.2</v>
      </c>
      <c r="F58" s="122">
        <f t="shared" si="14"/>
        <v>172.3</v>
      </c>
      <c r="G58" s="159">
        <f>IF(H58=0,0,(F58-E58)/H58)</f>
        <v>0.012155591572123309</v>
      </c>
      <c r="H58" s="113">
        <v>172.76</v>
      </c>
      <c r="I58" s="183">
        <f>A!E48</f>
        <v>169</v>
      </c>
      <c r="J58" s="34"/>
    </row>
    <row r="59" spans="1:10" ht="12.75">
      <c r="A59" s="120" t="str">
        <f t="shared" si="12"/>
        <v>CASE HE170</v>
      </c>
      <c r="B59" s="121">
        <f>A!B49</f>
        <v>473.4</v>
      </c>
      <c r="C59" s="122">
        <f>A!C49</f>
        <v>473.1</v>
      </c>
      <c r="D59" s="124">
        <f>A!D49</f>
        <v>473.3</v>
      </c>
      <c r="E59" s="121">
        <f t="shared" si="13"/>
        <v>473.1</v>
      </c>
      <c r="F59" s="122">
        <f t="shared" si="14"/>
        <v>473.4</v>
      </c>
      <c r="G59" s="159">
        <f>IF(H59=0,0,(F59-E59)/H59)</f>
        <v>0.0006340081998392885</v>
      </c>
      <c r="H59" s="113">
        <v>473.18</v>
      </c>
      <c r="I59" s="183">
        <f>A!E49</f>
        <v>472</v>
      </c>
      <c r="J59" s="34"/>
    </row>
    <row r="60" spans="1:10" ht="12.75">
      <c r="A60" s="120" t="str">
        <f t="shared" si="12"/>
        <v>CASE HE210</v>
      </c>
      <c r="B60" s="121">
        <f>A!B50</f>
        <v>281.6</v>
      </c>
      <c r="C60" s="122">
        <f>A!C50</f>
        <v>291.4</v>
      </c>
      <c r="D60" s="124">
        <f>A!D50</f>
        <v>299.2</v>
      </c>
      <c r="E60" s="121">
        <f t="shared" si="13"/>
        <v>281.6</v>
      </c>
      <c r="F60" s="122">
        <f t="shared" si="14"/>
        <v>299.2</v>
      </c>
      <c r="G60" s="159">
        <f>(F60-E60)/(F60+E60)*2</f>
        <v>0.0606060606060605</v>
      </c>
      <c r="H60" s="176" t="s">
        <v>38</v>
      </c>
      <c r="I60" s="183">
        <f>A!E50</f>
        <v>293</v>
      </c>
      <c r="J60" s="34"/>
    </row>
    <row r="61" spans="1:10" ht="12.75">
      <c r="A61" s="120" t="str">
        <f t="shared" si="12"/>
        <v>CASE HE220</v>
      </c>
      <c r="B61" s="121">
        <f>A!B51</f>
        <v>268.3</v>
      </c>
      <c r="C61" s="122">
        <f>A!C51</f>
        <v>276.1</v>
      </c>
      <c r="D61" s="124">
        <f>A!D51</f>
        <v>282.2</v>
      </c>
      <c r="E61" s="121">
        <f t="shared" si="13"/>
        <v>268.3</v>
      </c>
      <c r="F61" s="122">
        <f t="shared" si="14"/>
        <v>282.2</v>
      </c>
      <c r="G61" s="159">
        <f>(F61-E61)/(F61+E61)*2</f>
        <v>0.0504995458673932</v>
      </c>
      <c r="H61" s="176" t="s">
        <v>38</v>
      </c>
      <c r="I61" s="183">
        <f>A!E51</f>
        <v>275</v>
      </c>
      <c r="J61" s="34"/>
    </row>
    <row r="62" spans="1:10" ht="13.5" thickBot="1">
      <c r="A62" s="191" t="str">
        <f t="shared" si="12"/>
        <v>CASE HE230</v>
      </c>
      <c r="B62" s="165">
        <f>A!B52</f>
        <v>458.3</v>
      </c>
      <c r="C62" s="143">
        <f>A!C52</f>
        <v>431.4</v>
      </c>
      <c r="D62" s="147">
        <f>A!D52</f>
        <v>480</v>
      </c>
      <c r="E62" s="165">
        <f t="shared" si="13"/>
        <v>431.4</v>
      </c>
      <c r="F62" s="143">
        <f t="shared" si="14"/>
        <v>480</v>
      </c>
      <c r="G62" s="164">
        <f>(F62-E62)/(F62+E62)*2</f>
        <v>0.10664911125740624</v>
      </c>
      <c r="H62" s="181" t="s">
        <v>38</v>
      </c>
      <c r="I62" s="184">
        <f>A!E52</f>
        <v>474</v>
      </c>
      <c r="J62" s="34"/>
    </row>
    <row r="63" spans="1:10" ht="13.5" thickTop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</row>
    <row r="64" spans="1:10" ht="13.5" thickBot="1">
      <c r="A64" s="151" t="str">
        <f>YD!A75</f>
        <v>MEAN ZONE TEMPERATURE</v>
      </c>
      <c r="B64" s="152"/>
      <c r="C64" s="151" t="s">
        <v>13</v>
      </c>
      <c r="D64" s="142"/>
      <c r="E64" s="142"/>
      <c r="F64" s="142"/>
      <c r="G64" s="142"/>
      <c r="H64" s="142"/>
      <c r="I64" s="130"/>
      <c r="J64" s="119"/>
    </row>
    <row r="65" spans="1:10" ht="13.5" thickTop="1">
      <c r="A65" s="120"/>
      <c r="B65" s="120"/>
      <c r="C65" s="130"/>
      <c r="D65" s="131"/>
      <c r="E65" s="178" t="s">
        <v>44</v>
      </c>
      <c r="F65" s="111"/>
      <c r="G65" s="179"/>
      <c r="H65" s="185" t="s">
        <v>29</v>
      </c>
      <c r="I65" s="34"/>
      <c r="J65" s="119"/>
    </row>
    <row r="66" spans="1:10" ht="12.75">
      <c r="A66" s="120" t="s">
        <v>25</v>
      </c>
      <c r="B66" s="121" t="s">
        <v>26</v>
      </c>
      <c r="C66" s="122" t="s">
        <v>28</v>
      </c>
      <c r="D66" s="123" t="s">
        <v>63</v>
      </c>
      <c r="E66" s="173"/>
      <c r="F66" s="114"/>
      <c r="G66" s="174" t="s">
        <v>45</v>
      </c>
      <c r="H66" s="125" t="s">
        <v>30</v>
      </c>
      <c r="J66" s="119"/>
    </row>
    <row r="67" spans="1:10" ht="12.75">
      <c r="A67" s="126"/>
      <c r="B67" s="126"/>
      <c r="C67" s="127"/>
      <c r="D67" s="128"/>
      <c r="E67" s="160" t="s">
        <v>46</v>
      </c>
      <c r="F67" s="115" t="s">
        <v>47</v>
      </c>
      <c r="G67" s="161" t="s">
        <v>55</v>
      </c>
      <c r="H67" s="129"/>
      <c r="J67" s="119"/>
    </row>
    <row r="68" spans="1:10" ht="12.75">
      <c r="A68" s="120" t="str">
        <f>A60</f>
        <v>CASE HE210</v>
      </c>
      <c r="B68" s="135">
        <f>A!B60</f>
        <v>20.01</v>
      </c>
      <c r="C68" s="135">
        <f>A!C60</f>
        <v>20</v>
      </c>
      <c r="D68" s="135">
        <f>A!D60</f>
        <v>19.96</v>
      </c>
      <c r="E68" s="135">
        <f>MIN(B68:D68)</f>
        <v>19.96</v>
      </c>
      <c r="F68" s="136">
        <f>MAX(B68:D68)</f>
        <v>20.01</v>
      </c>
      <c r="G68" s="158">
        <f>(F68-E68)/(F68+E68)*2</f>
        <v>0.002501876407305515</v>
      </c>
      <c r="H68" s="182">
        <f>A!E60</f>
        <v>19.988</v>
      </c>
      <c r="J68" s="119"/>
    </row>
    <row r="69" spans="1:10" ht="12.75">
      <c r="A69" s="120" t="str">
        <f>A61</f>
        <v>CASE HE220</v>
      </c>
      <c r="B69" s="121">
        <f>A!B61</f>
        <v>18.75</v>
      </c>
      <c r="C69" s="121">
        <f>A!C61</f>
        <v>18.53</v>
      </c>
      <c r="D69" s="121">
        <f>A!D61</f>
        <v>18.5</v>
      </c>
      <c r="E69" s="121">
        <f>MIN(B69:D69)</f>
        <v>18.5</v>
      </c>
      <c r="F69" s="122">
        <f>MAX(B69:D69)</f>
        <v>18.75</v>
      </c>
      <c r="G69" s="159">
        <f>(F69-E69)/(F69+E69)*2</f>
        <v>0.013422818791946308</v>
      </c>
      <c r="H69" s="183">
        <f>A!E61</f>
        <v>18.538</v>
      </c>
      <c r="J69" s="119"/>
    </row>
    <row r="70" spans="1:10" ht="13.5" thickBot="1">
      <c r="A70" s="191" t="str">
        <f>A62</f>
        <v>CASE HE230</v>
      </c>
      <c r="B70" s="165">
        <f>A!B62</f>
        <v>15.48</v>
      </c>
      <c r="C70" s="165">
        <f>A!C62</f>
        <v>15.17</v>
      </c>
      <c r="D70" s="165">
        <f>A!D62</f>
        <v>15.46</v>
      </c>
      <c r="E70" s="165">
        <f>MIN(B70:D70)</f>
        <v>15.17</v>
      </c>
      <c r="F70" s="143">
        <f>MAX(B70:D70)</f>
        <v>15.48</v>
      </c>
      <c r="G70" s="164">
        <f>(F70-E70)/(F70+E70)*2</f>
        <v>0.020228384991843425</v>
      </c>
      <c r="H70" s="184">
        <f>A!E62</f>
        <v>15.838</v>
      </c>
      <c r="J70" s="119"/>
    </row>
    <row r="71" spans="1:10" ht="13.5" thickTop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</row>
    <row r="72" spans="1:10" ht="13.5" thickBot="1">
      <c r="A72" s="151" t="str">
        <f>YD!A83</f>
        <v>MAXIMUM ZONE TEMPERATURE</v>
      </c>
      <c r="B72" s="152"/>
      <c r="C72" s="151" t="s">
        <v>13</v>
      </c>
      <c r="D72" s="142"/>
      <c r="E72" s="142"/>
      <c r="F72" s="142"/>
      <c r="G72" s="142"/>
      <c r="H72" s="142"/>
      <c r="I72" s="119"/>
      <c r="J72" s="119"/>
    </row>
    <row r="73" spans="1:10" ht="13.5" thickTop="1">
      <c r="A73" s="120"/>
      <c r="B73" s="120"/>
      <c r="C73" s="130"/>
      <c r="D73" s="131"/>
      <c r="E73" s="178" t="s">
        <v>44</v>
      </c>
      <c r="F73" s="111"/>
      <c r="G73" s="179"/>
      <c r="H73" s="185" t="s">
        <v>29</v>
      </c>
      <c r="I73" s="119"/>
      <c r="J73" s="119"/>
    </row>
    <row r="74" spans="1:10" ht="12.75">
      <c r="A74" s="120" t="s">
        <v>25</v>
      </c>
      <c r="B74" s="121" t="s">
        <v>26</v>
      </c>
      <c r="C74" s="122" t="s">
        <v>28</v>
      </c>
      <c r="D74" s="123" t="s">
        <v>63</v>
      </c>
      <c r="E74" s="173"/>
      <c r="F74" s="114"/>
      <c r="G74" s="174" t="s">
        <v>45</v>
      </c>
      <c r="H74" s="125" t="s">
        <v>30</v>
      </c>
      <c r="I74" s="119"/>
      <c r="J74" s="119"/>
    </row>
    <row r="75" spans="1:10" ht="12.75">
      <c r="A75" s="126"/>
      <c r="B75" s="126"/>
      <c r="C75" s="127"/>
      <c r="D75" s="128"/>
      <c r="E75" s="160" t="s">
        <v>46</v>
      </c>
      <c r="F75" s="115" t="s">
        <v>47</v>
      </c>
      <c r="G75" s="161" t="s">
        <v>55</v>
      </c>
      <c r="H75" s="129"/>
      <c r="I75" s="119"/>
      <c r="J75" s="119"/>
    </row>
    <row r="76" spans="1:10" ht="12.75">
      <c r="A76" s="120" t="str">
        <f>A68</f>
        <v>CASE HE210</v>
      </c>
      <c r="B76" s="135">
        <f>A!F60</f>
        <v>21.45</v>
      </c>
      <c r="C76" s="135">
        <f>A!G60</f>
        <v>20</v>
      </c>
      <c r="D76" s="135">
        <f>A!H60</f>
        <v>20.05</v>
      </c>
      <c r="E76" s="135">
        <f>MIN(B76:D76)</f>
        <v>20</v>
      </c>
      <c r="F76" s="136">
        <f>MAX(B76:D76)</f>
        <v>21.45</v>
      </c>
      <c r="G76" s="158">
        <f>(F76-E76)/(F76+E76)*2</f>
        <v>0.06996381182147161</v>
      </c>
      <c r="H76" s="182">
        <f>A!I60</f>
        <v>20.111</v>
      </c>
      <c r="I76" s="119"/>
      <c r="J76" s="119"/>
    </row>
    <row r="77" spans="1:10" ht="12.75">
      <c r="A77" s="120" t="str">
        <f>A69</f>
        <v>CASE HE220</v>
      </c>
      <c r="B77" s="121">
        <f>A!F61</f>
        <v>22.7</v>
      </c>
      <c r="C77" s="121">
        <f>A!G61</f>
        <v>20</v>
      </c>
      <c r="D77" s="121">
        <f>A!H61</f>
        <v>20.05</v>
      </c>
      <c r="E77" s="121">
        <f>MIN(B77:D77)</f>
        <v>20</v>
      </c>
      <c r="F77" s="122">
        <f>MAX(B77:D77)</f>
        <v>22.7</v>
      </c>
      <c r="G77" s="159">
        <f>(F77-E77)/(F77+E77)*2</f>
        <v>0.12646370023419198</v>
      </c>
      <c r="H77" s="183">
        <f>A!I61</f>
        <v>20.111</v>
      </c>
      <c r="I77" s="119"/>
      <c r="J77" s="119"/>
    </row>
    <row r="78" spans="1:10" ht="13.5" thickBot="1">
      <c r="A78" s="191" t="str">
        <f>A70</f>
        <v>CASE HE230</v>
      </c>
      <c r="B78" s="165">
        <f>A!F62</f>
        <v>20.14</v>
      </c>
      <c r="C78" s="165">
        <f>A!G62</f>
        <v>20</v>
      </c>
      <c r="D78" s="165">
        <f>A!H62</f>
        <v>20.05</v>
      </c>
      <c r="E78" s="165">
        <f>MIN(B78:D78)</f>
        <v>20</v>
      </c>
      <c r="F78" s="143">
        <f>MAX(B78:D78)</f>
        <v>20.14</v>
      </c>
      <c r="G78" s="164">
        <f>(F78-E78)/(F78+E78)*2</f>
        <v>0.006975585450921802</v>
      </c>
      <c r="H78" s="184">
        <f>A!I62</f>
        <v>20.055</v>
      </c>
      <c r="I78" s="119"/>
      <c r="J78" s="119"/>
    </row>
    <row r="79" spans="1:10" ht="13.5" thickTop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</row>
    <row r="80" spans="1:10" ht="13.5" thickBot="1">
      <c r="A80" s="151" t="str">
        <f>YD!A91</f>
        <v>MINIMUM ZONE TEMPERATURE</v>
      </c>
      <c r="B80" s="152"/>
      <c r="C80" s="151" t="s">
        <v>13</v>
      </c>
      <c r="D80" s="142"/>
      <c r="E80" s="142"/>
      <c r="F80" s="142"/>
      <c r="G80" s="142"/>
      <c r="H80" s="142"/>
      <c r="I80" s="119"/>
      <c r="J80" s="119"/>
    </row>
    <row r="81" spans="1:10" ht="13.5" thickTop="1">
      <c r="A81" s="120"/>
      <c r="B81" s="120"/>
      <c r="C81" s="130"/>
      <c r="D81" s="131"/>
      <c r="E81" s="178" t="s">
        <v>44</v>
      </c>
      <c r="F81" s="111"/>
      <c r="G81" s="179"/>
      <c r="H81" s="185" t="s">
        <v>29</v>
      </c>
      <c r="I81" s="119"/>
      <c r="J81" s="119"/>
    </row>
    <row r="82" spans="1:10" ht="12.75">
      <c r="A82" s="120" t="s">
        <v>25</v>
      </c>
      <c r="B82" s="121" t="s">
        <v>26</v>
      </c>
      <c r="C82" s="122" t="s">
        <v>28</v>
      </c>
      <c r="D82" s="123" t="s">
        <v>63</v>
      </c>
      <c r="E82" s="173"/>
      <c r="F82" s="114"/>
      <c r="G82" s="174" t="s">
        <v>45</v>
      </c>
      <c r="H82" s="125" t="s">
        <v>30</v>
      </c>
      <c r="I82" s="119"/>
      <c r="J82" s="119"/>
    </row>
    <row r="83" spans="1:10" ht="12.75">
      <c r="A83" s="126"/>
      <c r="B83" s="126"/>
      <c r="C83" s="127"/>
      <c r="D83" s="128"/>
      <c r="E83" s="160" t="s">
        <v>46</v>
      </c>
      <c r="F83" s="115" t="s">
        <v>47</v>
      </c>
      <c r="G83" s="161" t="s">
        <v>55</v>
      </c>
      <c r="H83" s="129"/>
      <c r="I83" s="119"/>
      <c r="J83" s="119"/>
    </row>
    <row r="84" spans="1:10" ht="12.75">
      <c r="A84" s="120" t="str">
        <f>A76</f>
        <v>CASE HE210</v>
      </c>
      <c r="B84" s="135">
        <f>A!J60</f>
        <v>20</v>
      </c>
      <c r="C84" s="135">
        <f>A!K60</f>
        <v>20</v>
      </c>
      <c r="D84" s="135">
        <f>A!L60</f>
        <v>19.83</v>
      </c>
      <c r="E84" s="135">
        <f>MIN(B84:D84)</f>
        <v>19.83</v>
      </c>
      <c r="F84" s="136">
        <f>MAX(B84:D84)</f>
        <v>20</v>
      </c>
      <c r="G84" s="158">
        <f>(F84-E84)/(F84+E84)*2</f>
        <v>0.008536279186542893</v>
      </c>
      <c r="H84" s="182">
        <f>A!M60</f>
        <v>19.888</v>
      </c>
      <c r="I84" s="119"/>
      <c r="J84" s="119"/>
    </row>
    <row r="85" spans="1:10" ht="12.75">
      <c r="A85" s="120" t="str">
        <f>A77</f>
        <v>CASE HE220</v>
      </c>
      <c r="B85" s="121">
        <f>A!J61</f>
        <v>15</v>
      </c>
      <c r="C85" s="121">
        <f>A!K61</f>
        <v>15</v>
      </c>
      <c r="D85" s="121">
        <f>A!L61</f>
        <v>14.88</v>
      </c>
      <c r="E85" s="121">
        <f>MIN(B85:D85)</f>
        <v>14.88</v>
      </c>
      <c r="F85" s="122">
        <f>MAX(B85:D85)</f>
        <v>15</v>
      </c>
      <c r="G85" s="159">
        <f>(F85-E85)/(F85+E85)*2</f>
        <v>0.008032128514056172</v>
      </c>
      <c r="H85" s="183">
        <f>A!M61</f>
        <v>14.944</v>
      </c>
      <c r="I85" s="119"/>
      <c r="J85" s="119"/>
    </row>
    <row r="86" spans="1:10" ht="13.5" thickBot="1">
      <c r="A86" s="191" t="str">
        <f>A78</f>
        <v>CASE HE230</v>
      </c>
      <c r="B86" s="165">
        <f>A!J62</f>
        <v>1.45</v>
      </c>
      <c r="C86" s="165">
        <f>A!K62</f>
        <v>4.48</v>
      </c>
      <c r="D86" s="165">
        <f>A!L62</f>
        <v>5.33</v>
      </c>
      <c r="E86" s="165">
        <f>MIN(B86:D86)</f>
        <v>1.45</v>
      </c>
      <c r="F86" s="143">
        <f>MAX(B86:D86)</f>
        <v>5.33</v>
      </c>
      <c r="G86" s="164">
        <f>(F86-E86)/(F86+E86)*2</f>
        <v>1.1445427728613569</v>
      </c>
      <c r="H86" s="184">
        <f>A!M62</f>
        <v>3.666</v>
      </c>
      <c r="I86" s="119"/>
      <c r="J86" s="119"/>
    </row>
    <row r="87" spans="1:10" ht="13.5" thickTop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</row>
    <row r="88" spans="1:10" ht="12.75">
      <c r="A88" s="119"/>
      <c r="B88" s="119"/>
      <c r="C88" s="119"/>
      <c r="D88" s="119"/>
      <c r="E88" s="119"/>
      <c r="F88" s="119"/>
      <c r="G88" s="119"/>
      <c r="H88" s="119"/>
      <c r="I88" s="119"/>
      <c r="J88" s="119"/>
    </row>
    <row r="89" spans="1:10" ht="12.75">
      <c r="A89" s="119"/>
      <c r="B89" s="119"/>
      <c r="C89" s="119"/>
      <c r="D89" s="119"/>
      <c r="E89" s="119"/>
      <c r="F89" s="119"/>
      <c r="G89" s="119"/>
      <c r="H89" s="119"/>
      <c r="I89" s="119"/>
      <c r="J89" s="119"/>
    </row>
    <row r="90" spans="1:10" ht="12.75">
      <c r="A90" s="119"/>
      <c r="B90" s="119"/>
      <c r="C90" s="119"/>
      <c r="D90" s="119"/>
      <c r="E90" s="119"/>
      <c r="F90" s="119"/>
      <c r="G90" s="119"/>
      <c r="H90" s="119"/>
      <c r="I90" s="119"/>
      <c r="J90" s="119"/>
    </row>
    <row r="91" spans="1:10" ht="12.75">
      <c r="A91" s="119"/>
      <c r="B91" s="119"/>
      <c r="C91" s="119"/>
      <c r="D91" s="119"/>
      <c r="E91" s="119"/>
      <c r="F91" s="119"/>
      <c r="G91" s="119"/>
      <c r="H91" s="119"/>
      <c r="I91" s="119"/>
      <c r="J91" s="119"/>
    </row>
    <row r="92" spans="1:10" ht="12.75">
      <c r="A92" s="119"/>
      <c r="B92" s="119"/>
      <c r="C92" s="119"/>
      <c r="D92" s="119"/>
      <c r="E92" s="119"/>
      <c r="F92" s="119"/>
      <c r="G92" s="119"/>
      <c r="H92" s="119"/>
      <c r="I92" s="119"/>
      <c r="J92" s="119"/>
    </row>
    <row r="93" spans="1:10" ht="12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</row>
    <row r="94" spans="1:10" ht="12.75">
      <c r="A94" s="119"/>
      <c r="B94" s="119"/>
      <c r="C94" s="119"/>
      <c r="D94" s="119"/>
      <c r="E94" s="119"/>
      <c r="F94" s="119"/>
      <c r="G94" s="119"/>
      <c r="H94" s="119"/>
      <c r="I94" s="119"/>
      <c r="J94" s="119"/>
    </row>
    <row r="95" spans="1:10" ht="12.75">
      <c r="A95" s="119"/>
      <c r="B95" s="119"/>
      <c r="C95" s="119"/>
      <c r="D95" s="119"/>
      <c r="E95" s="119"/>
      <c r="F95" s="119"/>
      <c r="G95" s="119"/>
      <c r="H95" s="119"/>
      <c r="I95" s="119"/>
      <c r="J95" s="119"/>
    </row>
    <row r="96" spans="1:10" ht="12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</row>
    <row r="97" spans="1:10" ht="12.75">
      <c r="A97" s="119"/>
      <c r="B97" s="119"/>
      <c r="C97" s="119"/>
      <c r="D97" s="119"/>
      <c r="E97" s="119"/>
      <c r="F97" s="119"/>
      <c r="G97" s="119"/>
      <c r="H97" s="119"/>
      <c r="I97" s="119"/>
      <c r="J97" s="119"/>
    </row>
    <row r="98" spans="1:10" ht="12.75">
      <c r="A98" s="119"/>
      <c r="B98" s="119"/>
      <c r="C98" s="119"/>
      <c r="D98" s="119"/>
      <c r="E98" s="119"/>
      <c r="F98" s="119"/>
      <c r="G98" s="119"/>
      <c r="H98" s="119"/>
      <c r="I98" s="119"/>
      <c r="J98" s="119"/>
    </row>
    <row r="99" spans="1:10" ht="12.75">
      <c r="A99" s="119"/>
      <c r="B99" s="119"/>
      <c r="C99" s="119"/>
      <c r="D99" s="119"/>
      <c r="E99" s="119"/>
      <c r="F99" s="119"/>
      <c r="G99" s="119"/>
      <c r="H99" s="119"/>
      <c r="I99" s="119"/>
      <c r="J99" s="119"/>
    </row>
    <row r="100" spans="1:10" ht="12.75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</row>
    <row r="101" spans="1:10" ht="12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</row>
    <row r="102" spans="1:10" ht="12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</row>
    <row r="103" spans="1:10" ht="12.75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</row>
    <row r="104" spans="1:10" ht="12.7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</row>
    <row r="105" spans="1:10" ht="12.75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</row>
    <row r="106" spans="1:10" ht="12.7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</row>
    <row r="107" spans="1:10" ht="12.75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</row>
    <row r="108" spans="1:10" ht="12.75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</row>
    <row r="109" spans="1:10" ht="12.75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</row>
    <row r="110" spans="1:10" ht="12.75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</row>
    <row r="111" spans="1:10" ht="12.75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</row>
    <row r="112" spans="1:10" ht="12.75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</row>
    <row r="113" spans="1:10" ht="12.75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</row>
    <row r="114" spans="1:10" ht="12.75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</row>
    <row r="115" spans="1:10" ht="12.75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</row>
    <row r="116" spans="1:10" ht="12.75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</row>
    <row r="117" spans="1:10" ht="12.75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</row>
    <row r="118" spans="1:10" ht="12.75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</row>
    <row r="119" spans="1:10" ht="12.75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</row>
    <row r="120" spans="1:10" ht="12.75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</row>
    <row r="121" spans="1:10" ht="12.75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</row>
    <row r="122" spans="1:10" ht="12.75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1:10" ht="12.75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</row>
    <row r="124" spans="1:10" ht="12.75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</row>
    <row r="125" spans="1:10" ht="12.75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</row>
    <row r="126" spans="1:10" ht="12.75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</row>
    <row r="127" spans="1:10" ht="12.75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</row>
    <row r="128" spans="1:10" ht="12.75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</row>
    <row r="129" spans="1:10" ht="12.75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</row>
    <row r="130" spans="1:10" ht="12.75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</row>
    <row r="131" spans="1:10" ht="12.7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</row>
    <row r="132" spans="1:10" ht="12.75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</row>
    <row r="133" spans="1:10" ht="12.75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</row>
    <row r="134" spans="1:10" ht="12.75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</row>
    <row r="135" spans="1:10" ht="12.7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</row>
    <row r="136" spans="1:10" ht="12.75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</row>
    <row r="137" spans="1:10" ht="12.75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</row>
    <row r="138" spans="1:10" ht="12.75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</row>
    <row r="139" spans="1:10" ht="12.75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</row>
    <row r="140" spans="1:10" ht="12.7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</row>
    <row r="141" spans="1:10" ht="12.7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</row>
    <row r="142" spans="1:10" ht="12.75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</row>
    <row r="143" spans="1:10" ht="12.75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</row>
    <row r="144" spans="1:10" ht="12.75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</row>
    <row r="145" spans="1:10" ht="12.75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</row>
    <row r="146" spans="1:10" ht="12.75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</row>
    <row r="147" spans="1:10" ht="12.75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</row>
    <row r="148" spans="1:10" ht="12.75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</row>
    <row r="149" spans="1:10" ht="12.75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</row>
    <row r="150" spans="1:10" ht="12.75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</row>
    <row r="151" spans="1:10" ht="12.7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</row>
    <row r="152" spans="1:10" ht="12.75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</row>
    <row r="153" spans="1:10" ht="12.75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</row>
    <row r="154" spans="1:10" ht="12.75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</row>
    <row r="155" spans="1:10" ht="12.75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</row>
    <row r="156" spans="1:10" ht="12.75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</row>
    <row r="157" spans="1:10" ht="12.75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</row>
    <row r="158" spans="1:10" ht="12.75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</row>
    <row r="159" spans="1:10" ht="12.75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</row>
    <row r="160" spans="1:10" ht="12.75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</row>
    <row r="161" spans="1:10" ht="12.75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</row>
    <row r="162" spans="1:10" ht="12.75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</row>
    <row r="163" spans="1:10" ht="12.75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</row>
    <row r="164" spans="1:10" ht="12.75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</row>
    <row r="165" spans="1:10" ht="12.7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</row>
    <row r="166" spans="1:10" ht="12.75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</row>
    <row r="167" spans="1:10" ht="12.75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</row>
    <row r="168" spans="1:10" ht="12.75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</row>
    <row r="169" spans="1:10" ht="12.75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</row>
    <row r="170" spans="1:10" ht="12.75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</row>
    <row r="171" spans="1:10" ht="12.75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</row>
    <row r="172" spans="1:10" ht="12.75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</row>
    <row r="173" spans="1:10" ht="12.7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</row>
    <row r="174" spans="1:10" ht="12.75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</row>
    <row r="175" spans="1:10" ht="12.7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</row>
    <row r="176" spans="1:10" ht="12.75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</row>
    <row r="177" spans="1:10" ht="12.75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</row>
    <row r="178" spans="1:10" ht="12.75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</row>
    <row r="179" spans="1:10" ht="12.75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</row>
    <row r="180" spans="1:10" ht="12.75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</row>
    <row r="181" spans="1:10" ht="12.75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</row>
    <row r="182" spans="1:10" ht="12.75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</row>
    <row r="183" spans="1:10" ht="12.75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</row>
    <row r="184" spans="1:10" ht="12.75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</row>
    <row r="185" spans="1:10" ht="12.75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</row>
    <row r="186" spans="1:10" ht="12.75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</row>
    <row r="187" spans="1:10" ht="12.75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</row>
    <row r="188" spans="1:10" ht="12.75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</row>
    <row r="189" spans="1:10" ht="12.75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</row>
    <row r="190" spans="1:10" ht="12.75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</row>
    <row r="191" spans="1:10" ht="12.75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</row>
    <row r="192" spans="1:10" ht="12.7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</row>
    <row r="193" spans="1:10" ht="12.75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</row>
    <row r="194" spans="1:10" ht="12.75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</row>
    <row r="195" spans="1:10" ht="12.75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</row>
    <row r="196" spans="1:10" ht="12.75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</row>
    <row r="197" spans="1:10" ht="12.75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</row>
    <row r="198" spans="1:10" ht="12.75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</row>
    <row r="199" spans="1:10" ht="12.75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</row>
    <row r="200" spans="1:10" ht="12.75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</row>
    <row r="201" spans="1:10" ht="12.75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</row>
    <row r="202" spans="1:10" ht="12.7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</row>
    <row r="203" spans="1:10" ht="12.75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</row>
    <row r="204" spans="1:10" ht="12.75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</row>
    <row r="205" spans="1:10" ht="12.75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</row>
    <row r="206" spans="1:10" ht="12.75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</row>
    <row r="207" spans="1:10" ht="12.75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</row>
    <row r="208" spans="1:10" ht="12.75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</row>
    <row r="209" spans="1:10" ht="12.75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</row>
    <row r="210" spans="1:10" ht="12.75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</row>
    <row r="211" spans="1:10" ht="12.75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</row>
    <row r="212" spans="1:10" ht="12.75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</row>
    <row r="213" spans="1:10" ht="12.7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</row>
    <row r="214" spans="1:10" ht="12.75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</row>
    <row r="215" spans="1:10" ht="12.75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</row>
    <row r="216" spans="1:10" ht="12.75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</row>
    <row r="217" spans="1:10" ht="12.75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</row>
    <row r="218" spans="1:10" ht="12.75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</row>
    <row r="219" spans="1:10" ht="12.75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</row>
    <row r="220" spans="1:10" ht="12.75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</row>
    <row r="221" spans="1:10" ht="12.75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</row>
    <row r="222" spans="1:10" ht="12.75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</row>
    <row r="223" spans="1:10" ht="12.75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</row>
    <row r="224" spans="1:10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</row>
    <row r="225" spans="1:10" ht="12.75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</row>
    <row r="226" spans="1:10" ht="12.75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</row>
    <row r="227" spans="1:10" ht="12.75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</row>
    <row r="228" spans="1:10" ht="12.75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</row>
    <row r="229" spans="1:10" ht="12.75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</row>
    <row r="230" spans="1:10" ht="12.75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</row>
    <row r="231" spans="1:10" ht="12.75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</row>
    <row r="232" spans="1:10" ht="12.75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</row>
    <row r="233" spans="1:10" ht="12.7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</row>
    <row r="234" spans="1:10" ht="12.75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</row>
    <row r="235" spans="1:10" ht="12.75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</row>
    <row r="236" spans="1:10" ht="12.75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</row>
    <row r="237" spans="1:10" ht="12.75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</row>
    <row r="238" spans="1:10" ht="12.75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</row>
    <row r="239" spans="1:10" ht="12.75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</row>
    <row r="240" spans="1:10" ht="12.75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</row>
    <row r="241" spans="1:10" ht="12.75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</row>
    <row r="242" spans="1:10" ht="12.75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</row>
    <row r="243" spans="1:10" ht="12.75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</row>
    <row r="244" spans="1:10" ht="12.75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</row>
    <row r="245" spans="1:10" ht="12.75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</row>
    <row r="246" spans="1:10" ht="12.75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</row>
    <row r="247" spans="1:10" ht="12.7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</row>
    <row r="248" spans="1:10" ht="12.75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</row>
    <row r="249" spans="1:10" ht="12.75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</row>
    <row r="250" spans="1:10" ht="12.75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</row>
    <row r="251" spans="1:10" ht="12.75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</row>
    <row r="252" spans="1:10" ht="12.75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</row>
    <row r="253" spans="1:10" ht="12.75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</row>
    <row r="254" spans="1:10" ht="12.75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</row>
    <row r="255" spans="1:10" ht="12.75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</row>
    <row r="256" spans="1:10" ht="12.75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</row>
    <row r="257" spans="1:10" ht="12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</row>
    <row r="258" spans="1:10" ht="12.75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</row>
    <row r="259" spans="1:10" ht="12.75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</row>
    <row r="260" spans="1:10" ht="12.75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</row>
    <row r="261" spans="1:10" ht="12.75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</row>
    <row r="262" spans="1:10" ht="12.75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</row>
    <row r="263" spans="1:10" ht="12.75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</row>
    <row r="264" spans="1:10" ht="12.75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</row>
    <row r="265" spans="1:10" ht="12.75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</row>
    <row r="266" spans="1:10" ht="12.75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</row>
    <row r="267" spans="1:10" ht="12.75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</row>
    <row r="268" spans="1:10" ht="12.75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</row>
    <row r="269" spans="1:10" ht="12.75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</row>
    <row r="270" spans="1:10" ht="12.75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</row>
    <row r="271" spans="1:10" ht="12.75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</row>
    <row r="272" spans="1:10" ht="12.75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</row>
    <row r="273" spans="1:10" ht="12.75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</row>
    <row r="274" spans="1:10" ht="12.75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</row>
    <row r="275" spans="1:10" ht="12.7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</row>
    <row r="276" spans="1:10" ht="12.75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</row>
    <row r="277" spans="1:10" ht="12.75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</row>
    <row r="278" spans="1:10" ht="12.75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</row>
    <row r="279" spans="1:10" ht="12.75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</row>
    <row r="280" spans="1:10" ht="12.75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</row>
    <row r="281" spans="1:10" ht="12.75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</row>
    <row r="282" spans="1:10" ht="12.75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</row>
    <row r="283" spans="1:10" ht="12.75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</row>
    <row r="284" spans="1:10" ht="12.7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</row>
    <row r="285" spans="1:10" ht="12.75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</row>
    <row r="286" spans="1:10" ht="12.75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</row>
    <row r="287" spans="1:10" ht="12.75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</row>
    <row r="288" spans="1:10" ht="12.75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</row>
    <row r="289" spans="1:10" ht="12.75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</row>
    <row r="290" spans="1:10" ht="12.75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</row>
    <row r="291" spans="1:10" ht="12.75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</row>
    <row r="292" spans="1:10" ht="12.75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</row>
    <row r="293" spans="1:10" ht="12.75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</row>
    <row r="294" spans="1:10" ht="12.75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</row>
    <row r="295" spans="1:10" ht="12.75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</row>
    <row r="296" spans="1:10" ht="12.75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</row>
    <row r="297" spans="1:10" ht="12.75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</row>
    <row r="298" spans="1:10" ht="12.7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</row>
    <row r="299" spans="1:10" ht="12.75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</row>
    <row r="300" spans="1:10" ht="12.75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</row>
    <row r="301" spans="1:10" ht="12.75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</row>
    <row r="302" spans="1:10" ht="12.75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</row>
    <row r="303" spans="1:10" ht="12.75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</row>
    <row r="304" spans="1:10" ht="12.75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</row>
    <row r="305" spans="1:10" ht="12.75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</row>
    <row r="306" spans="1:10" ht="12.75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</row>
    <row r="307" spans="1:10" ht="12.7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</row>
    <row r="308" spans="1:10" ht="12.75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</row>
    <row r="309" spans="1:10" ht="12.75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</row>
    <row r="310" spans="1:10" ht="12.75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</row>
    <row r="311" spans="1:10" ht="12.75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</row>
    <row r="312" spans="1:10" ht="12.75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</row>
    <row r="313" spans="1:10" ht="12.75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</row>
    <row r="314" spans="1:10" ht="12.75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</row>
    <row r="315" spans="1:10" ht="12.75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</row>
    <row r="316" spans="1:10" ht="12.7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</row>
    <row r="317" spans="1:10" ht="12.75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</row>
    <row r="318" spans="1:10" ht="12.75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</row>
    <row r="319" spans="1:10" ht="12.75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</row>
    <row r="320" spans="1:10" ht="12.75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</row>
    <row r="321" spans="1:10" ht="12.75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</row>
    <row r="322" spans="1:10" ht="12.75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</row>
    <row r="323" spans="1:10" ht="12.75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</row>
    <row r="324" spans="1:10" ht="12.75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</row>
    <row r="325" spans="1:10" ht="12.75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</row>
    <row r="326" spans="1:10" ht="12.75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</row>
    <row r="327" spans="1:10" ht="12.75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</row>
    <row r="328" spans="1:10" ht="12.7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</row>
    <row r="329" spans="1:10" ht="12.75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</row>
    <row r="330" spans="1:10" ht="12.75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</row>
    <row r="331" spans="1:10" ht="12.75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</row>
    <row r="332" spans="1:10" ht="12.75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</row>
    <row r="333" spans="1:10" ht="12.75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</row>
    <row r="334" spans="1:10" ht="12.75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</row>
    <row r="335" spans="1:10" ht="12.75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</row>
    <row r="336" spans="1:10" ht="12.75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</row>
    <row r="337" spans="1:10" ht="12.75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</row>
    <row r="338" spans="1:10" ht="12.75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</row>
    <row r="339" spans="1:10" ht="12.75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</row>
    <row r="340" spans="1:10" ht="12.75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</row>
    <row r="341" spans="1:10" ht="12.75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</row>
    <row r="342" spans="1:10" ht="12.75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</row>
    <row r="343" spans="1:10" ht="12.75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</row>
    <row r="344" spans="1:10" ht="12.7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</row>
    <row r="345" spans="1:10" ht="12.75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</row>
    <row r="346" spans="1:10" ht="12.75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</row>
    <row r="347" spans="1:10" ht="12.75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</row>
    <row r="348" spans="1:10" ht="12.75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</row>
    <row r="349" spans="1:10" ht="12.75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</row>
    <row r="350" spans="1:10" ht="12.75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</row>
    <row r="351" spans="1:10" ht="12.75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</row>
    <row r="352" spans="1:10" ht="12.7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</row>
    <row r="353" spans="1:10" ht="12.75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</row>
    <row r="354" spans="1:10" ht="12.75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</row>
    <row r="355" spans="1:10" ht="12.75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</row>
    <row r="356" spans="1:10" ht="12.75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</row>
    <row r="357" spans="1:10" ht="12.75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</row>
    <row r="358" spans="1:10" ht="12.75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</row>
    <row r="359" spans="1:10" ht="12.75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</row>
    <row r="360" spans="1:10" ht="12.75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</row>
    <row r="361" spans="1:10" ht="12.75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</row>
    <row r="362" spans="1:10" ht="12.75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</row>
    <row r="363" spans="1:10" ht="12.7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</row>
    <row r="364" spans="1:10" ht="12.75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</row>
    <row r="365" spans="1:10" ht="12.75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</row>
    <row r="366" spans="1:10" ht="12.75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</row>
    <row r="367" spans="1:10" ht="12.75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</row>
    <row r="368" spans="1:10" ht="12.75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</row>
    <row r="369" spans="1:10" ht="12.75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</row>
    <row r="370" spans="1:10" ht="12.75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</row>
    <row r="371" spans="1:10" ht="12.75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</row>
    <row r="372" spans="1:10" ht="12.7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</row>
    <row r="373" spans="1:10" ht="12.75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</row>
    <row r="374" spans="1:10" ht="12.75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</row>
    <row r="375" spans="1:10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</row>
    <row r="376" spans="1:10" ht="12.75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</row>
    <row r="377" spans="1:10" ht="12.75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</row>
    <row r="378" spans="1:10" ht="12.75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</row>
    <row r="379" spans="1:10" ht="12.7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</row>
    <row r="380" spans="1:10" ht="12.75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</row>
    <row r="381" spans="1:10" ht="12.75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</row>
    <row r="382" spans="1:10" ht="12.75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</row>
    <row r="383" spans="1:10" ht="12.75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</row>
    <row r="384" spans="1:10" ht="12.75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</row>
    <row r="385" spans="1:10" ht="12.75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</row>
    <row r="386" spans="1:10" ht="12.75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</row>
    <row r="387" spans="1:10" ht="12.75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</row>
    <row r="388" spans="1:10" ht="12.75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</row>
    <row r="389" spans="1:10" ht="12.75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</row>
    <row r="390" spans="1:10" ht="12.75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</row>
    <row r="391" spans="1:10" ht="12.75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</row>
    <row r="392" spans="1:10" ht="12.75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</row>
    <row r="393" spans="1:10" ht="12.75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</row>
    <row r="394" spans="1:10" ht="12.75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</row>
    <row r="395" spans="1:10" ht="12.75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</row>
    <row r="396" spans="1:10" ht="12.75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</row>
    <row r="397" spans="1:10" ht="12.75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</row>
    <row r="398" spans="1:10" ht="12.75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</row>
    <row r="399" spans="1:10" ht="12.75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</row>
    <row r="400" spans="1:10" ht="12.75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</row>
    <row r="401" spans="1:10" ht="12.75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</row>
    <row r="402" spans="1:10" ht="12.75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</row>
    <row r="403" spans="1:10" ht="12.75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</row>
    <row r="404" spans="1:10" ht="12.75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</row>
    <row r="405" spans="1:10" ht="12.75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</row>
    <row r="406" spans="1:10" ht="12.75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jpurdy</dc:creator>
  <cp:keywords/>
  <dc:description/>
  <cp:lastModifiedBy>Mangesh</cp:lastModifiedBy>
  <dcterms:created xsi:type="dcterms:W3CDTF">2004-03-25T19:46:52Z</dcterms:created>
  <dcterms:modified xsi:type="dcterms:W3CDTF">2012-01-04T18:18:59Z</dcterms:modified>
  <cp:category/>
  <cp:version/>
  <cp:contentType/>
  <cp:contentStatus/>
</cp:coreProperties>
</file>